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ユーザー\Desktop\リンクス\リンフェス\2025\"/>
    </mc:Choice>
  </mc:AlternateContent>
  <xr:revisionPtr revIDLastSave="0" documentId="13_ncr:1_{3C846F84-9E97-4F5B-ABED-60DD5245285A}" xr6:coauthVersionLast="47" xr6:coauthVersionMax="47" xr10:uidLastSave="{00000000-0000-0000-0000-000000000000}"/>
  <workbookProtection workbookAlgorithmName="SHA-512" workbookHashValue="Fep1BuonyU/vhUzfLrP2RLssojnVC1F3zOm7Sq6LJpXxfAQQV2lLmDzvM6U5UQjcBcHOQSPSHA7lXYJ/uHY3kw==" workbookSaltValue="jqZ4hSTcJJI6ZHKzRMIaGg==" workbookSpinCount="100000" lockStructure="1"/>
  <bookViews>
    <workbookView xWindow="-120" yWindow="-120" windowWidth="29040" windowHeight="15840" xr2:uid="{9D8576B1-331F-4866-8A87-4128C717BC16}"/>
  </bookViews>
  <sheets>
    <sheet name="申し込み" sheetId="1" r:id="rId1"/>
    <sheet name="トーナメント・参加者修正" sheetId="6" state="hidden" r:id="rId2"/>
    <sheet name="トーナメント" sheetId="4" state="hidden" r:id="rId3"/>
    <sheet name="出場者人数" sheetId="5" state="hidden" r:id="rId4"/>
    <sheet name="体重区分と階級区分" sheetId="2" state="hidden" r:id="rId5"/>
    <sheet name="出場区分" sheetId="3" state="hidden" r:id="rId6"/>
  </sheets>
  <definedNames>
    <definedName name="_xlnm._FilterDatabase" localSheetId="5" hidden="1">出場区分!$A$1:$G$748</definedName>
    <definedName name="シニア" localSheetId="5">出場区分!$P$3:$P$12</definedName>
    <definedName name="ビギナー">体重区分と階級区分!$R$2</definedName>
    <definedName name="マスター" localSheetId="5">出場区分!$Q$3</definedName>
    <definedName name="マスター">体重区分と階級区分!$Q$2</definedName>
    <definedName name="学年" localSheetId="5">出場区分!$B$2:$Q$2</definedName>
    <definedName name="学年">体重区分と階級区分!$B$1:$P$1</definedName>
    <definedName name="高１" localSheetId="5">出場区分!$M$3:$M$36</definedName>
    <definedName name="高１">体重区分と階級区分!$M$2:$M$12</definedName>
    <definedName name="高２" localSheetId="5">出場区分!$N$3:$N$12</definedName>
    <definedName name="高２">体重区分と階級区分!$N$2:$N$12</definedName>
    <definedName name="高３" localSheetId="5">出場区分!$O$3:$O$12</definedName>
    <definedName name="高３">体重区分と階級区分!$O$2:$O$12</definedName>
    <definedName name="小１" localSheetId="5">出場区分!$C$3:$C$6</definedName>
    <definedName name="小１">体重区分と階級区分!$D$2:$D$6</definedName>
    <definedName name="小２" localSheetId="5">出場区分!$D$3:$D$10</definedName>
    <definedName name="小２">体重区分と階級区分!$E$2:$E$10</definedName>
    <definedName name="小３" localSheetId="5">出場区分!$F$3:$F$6</definedName>
    <definedName name="小３">体重区分と階級区分!$F$2:$F$6</definedName>
    <definedName name="小４" localSheetId="5">出場区分!$G$3:$G$10</definedName>
    <definedName name="小４">体重区分と階級区分!$G$2:$G$10</definedName>
    <definedName name="小５" localSheetId="5">出場区分!$H$3:$H$6</definedName>
    <definedName name="小５">体重区分と階級区分!$H$2:$H$6</definedName>
    <definedName name="小６" localSheetId="5">出場区分!$I$3:$I$30</definedName>
    <definedName name="小６">体重区分と階級区分!$I$2:$I$18</definedName>
    <definedName name="成人">体重区分と階級区分!$P$2:$P$13</definedName>
    <definedName name="中１" localSheetId="5">出場区分!$J$3:$J$30</definedName>
    <definedName name="中１">体重区分と階級区分!$J$2:$J$18</definedName>
    <definedName name="中２" localSheetId="5">出場区分!$K$3:$K$14</definedName>
    <definedName name="中２">体重区分と階級区分!$K$2:$K$14</definedName>
    <definedName name="中３" localSheetId="5">出場区分!$L$3:$L$36</definedName>
    <definedName name="中３">体重区分と階級区分!$L$2:$L$24</definedName>
    <definedName name="幼児" localSheetId="5">出場区分!$B$3</definedName>
    <definedName name="幼児">体重区分と階級区分!$C$2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6" i="3" l="1"/>
  <c r="F745" i="3"/>
  <c r="F744" i="3"/>
  <c r="F729" i="3"/>
  <c r="F728" i="3"/>
  <c r="F727" i="3"/>
  <c r="F726" i="3"/>
  <c r="F725" i="3"/>
  <c r="F724" i="3"/>
  <c r="F709" i="3"/>
  <c r="F708" i="3"/>
  <c r="F707" i="3"/>
  <c r="F706" i="3"/>
  <c r="F705" i="3"/>
  <c r="F741" i="3"/>
  <c r="F740" i="3"/>
  <c r="F739" i="3"/>
  <c r="F738" i="3"/>
  <c r="D4" i="4"/>
  <c r="D5" i="4"/>
  <c r="E5" i="4"/>
  <c r="D6" i="4"/>
  <c r="D8" i="4"/>
  <c r="D10" i="4"/>
  <c r="D12" i="4"/>
  <c r="D14" i="4"/>
  <c r="D15" i="4"/>
  <c r="E15" i="4"/>
  <c r="D16" i="4"/>
  <c r="D18" i="4"/>
  <c r="D20" i="4"/>
  <c r="D21" i="4"/>
  <c r="E21" i="4"/>
  <c r="D22" i="4"/>
  <c r="D24" i="4"/>
  <c r="D25" i="4"/>
  <c r="E25" i="4"/>
  <c r="D26" i="4"/>
  <c r="D28" i="4"/>
  <c r="D29" i="4"/>
  <c r="E29" i="4"/>
  <c r="D30" i="4"/>
  <c r="E30" i="4"/>
  <c r="D31" i="4"/>
  <c r="E31" i="4"/>
  <c r="D32" i="4"/>
  <c r="E32" i="4"/>
  <c r="D33" i="4"/>
  <c r="E33" i="4"/>
  <c r="D34" i="4"/>
  <c r="E34" i="4"/>
  <c r="D2" i="4"/>
  <c r="C24" i="4"/>
  <c r="B14" i="4"/>
  <c r="B28" i="4"/>
  <c r="C22" i="4"/>
  <c r="C23" i="4" s="1"/>
  <c r="C20" i="4"/>
  <c r="B6" i="4"/>
  <c r="B20" i="4"/>
  <c r="H61" i="1"/>
  <c r="H62" i="1"/>
  <c r="H63" i="1"/>
  <c r="H64" i="1"/>
  <c r="H65" i="1"/>
  <c r="H66" i="1"/>
  <c r="H67" i="1"/>
  <c r="H68" i="1"/>
  <c r="O61" i="1"/>
  <c r="O62" i="1"/>
  <c r="O63" i="1"/>
  <c r="O64" i="1"/>
  <c r="O65" i="1"/>
  <c r="O66" i="1"/>
  <c r="O67" i="1"/>
  <c r="O68" i="1"/>
  <c r="X61" i="1"/>
  <c r="X62" i="1"/>
  <c r="X63" i="1"/>
  <c r="X64" i="1"/>
  <c r="X65" i="1"/>
  <c r="X66" i="1"/>
  <c r="X67" i="1"/>
  <c r="X68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I675" i="3"/>
  <c r="I662" i="3"/>
  <c r="I466" i="3"/>
  <c r="I465" i="3"/>
  <c r="I464" i="3"/>
  <c r="I463" i="3"/>
  <c r="I462" i="3"/>
  <c r="I461" i="3"/>
  <c r="I460" i="3"/>
  <c r="I459" i="3"/>
  <c r="I402" i="3"/>
  <c r="I401" i="3"/>
  <c r="I400" i="3"/>
  <c r="I399" i="3"/>
  <c r="I398" i="3"/>
  <c r="I397" i="3"/>
  <c r="I396" i="3"/>
  <c r="I395" i="3"/>
  <c r="I320" i="3"/>
  <c r="I124" i="3"/>
  <c r="I123" i="3"/>
  <c r="I122" i="3"/>
  <c r="I121" i="3"/>
  <c r="I120" i="3"/>
  <c r="I119" i="3"/>
  <c r="I118" i="3"/>
  <c r="I117" i="3"/>
  <c r="I60" i="3"/>
  <c r="I59" i="3"/>
  <c r="I58" i="3"/>
  <c r="I57" i="3"/>
  <c r="I56" i="3"/>
  <c r="I55" i="3"/>
  <c r="I54" i="3"/>
  <c r="I53" i="3"/>
  <c r="H60" i="1"/>
  <c r="O60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H36" i="1"/>
  <c r="H37" i="1"/>
  <c r="H38" i="1"/>
  <c r="H39" i="1"/>
  <c r="H40" i="1"/>
  <c r="H41" i="1"/>
  <c r="H42" i="1"/>
  <c r="H43" i="1"/>
  <c r="H44" i="1"/>
  <c r="O36" i="1"/>
  <c r="O37" i="1"/>
  <c r="O38" i="1"/>
  <c r="O39" i="1"/>
  <c r="O40" i="1"/>
  <c r="O41" i="1"/>
  <c r="O42" i="1"/>
  <c r="O43" i="1"/>
  <c r="O44" i="1"/>
  <c r="H34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F737" i="3"/>
  <c r="F736" i="3"/>
  <c r="F735" i="3"/>
  <c r="F734" i="3"/>
  <c r="F733" i="3"/>
  <c r="F732" i="3"/>
  <c r="F731" i="3"/>
  <c r="F730" i="3"/>
  <c r="F723" i="3"/>
  <c r="F722" i="3"/>
  <c r="F721" i="3"/>
  <c r="F720" i="3"/>
  <c r="F719" i="3"/>
  <c r="F718" i="3"/>
  <c r="F710" i="3"/>
  <c r="F711" i="3"/>
  <c r="F712" i="3"/>
  <c r="F713" i="3"/>
  <c r="F714" i="3"/>
  <c r="F715" i="3"/>
  <c r="F716" i="3"/>
  <c r="F717" i="3"/>
  <c r="F704" i="3"/>
  <c r="F701" i="3"/>
  <c r="F702" i="3"/>
  <c r="F703" i="3"/>
  <c r="F699" i="3"/>
  <c r="F700" i="3"/>
  <c r="F698" i="3"/>
  <c r="F697" i="3"/>
  <c r="F696" i="3"/>
  <c r="F695" i="3"/>
  <c r="F694" i="3"/>
  <c r="F693" i="3"/>
  <c r="F692" i="3"/>
  <c r="F689" i="3"/>
  <c r="F690" i="3"/>
  <c r="F691" i="3"/>
  <c r="F687" i="3"/>
  <c r="F688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2" i="3"/>
  <c r="O14" i="1"/>
  <c r="O15" i="1"/>
  <c r="B2" i="4" s="1"/>
  <c r="O16" i="1"/>
  <c r="C4" i="4" s="1"/>
  <c r="O17" i="1"/>
  <c r="C6" i="4" s="1"/>
  <c r="C7" i="4" s="1"/>
  <c r="O18" i="1"/>
  <c r="B22" i="4" s="1"/>
  <c r="O19" i="1"/>
  <c r="B24" i="4" s="1"/>
  <c r="O20" i="1"/>
  <c r="C8" i="4" s="1"/>
  <c r="C9" i="4" s="1"/>
  <c r="O21" i="1"/>
  <c r="B10" i="4" s="1"/>
  <c r="O22" i="1"/>
  <c r="C12" i="4" s="1"/>
  <c r="C13" i="4" s="1"/>
  <c r="O23" i="1"/>
  <c r="C26" i="4" s="1"/>
  <c r="C27" i="4" s="1"/>
  <c r="O24" i="1"/>
  <c r="C28" i="4" s="1"/>
  <c r="O25" i="1"/>
  <c r="B16" i="4" s="1"/>
  <c r="O26" i="1"/>
  <c r="B18" i="4" s="1"/>
  <c r="O27" i="1"/>
  <c r="O28" i="1"/>
  <c r="O29" i="1"/>
  <c r="O30" i="1"/>
  <c r="O31" i="1"/>
  <c r="O32" i="1"/>
  <c r="O33" i="1"/>
  <c r="O34" i="1"/>
  <c r="O35" i="1"/>
  <c r="C14" i="4" s="1"/>
  <c r="P20" i="1" l="1"/>
  <c r="P64" i="1"/>
  <c r="P66" i="1"/>
  <c r="P63" i="1"/>
  <c r="P65" i="1"/>
  <c r="P61" i="1"/>
  <c r="P67" i="1"/>
  <c r="P62" i="1"/>
  <c r="P68" i="1"/>
  <c r="S11" i="1"/>
  <c r="C2" i="4"/>
  <c r="C3" i="4" s="1"/>
  <c r="C10" i="4"/>
  <c r="C11" i="4" s="1"/>
  <c r="C16" i="4"/>
  <c r="C17" i="4" s="1"/>
  <c r="B8" i="4"/>
  <c r="B12" i="4"/>
  <c r="C18" i="4"/>
  <c r="C19" i="4" s="1"/>
  <c r="B26" i="4"/>
  <c r="B4" i="4"/>
  <c r="P22" i="1"/>
  <c r="E12" i="4" s="1"/>
  <c r="P15" i="1"/>
  <c r="E2" i="4" s="1"/>
  <c r="P51" i="1"/>
  <c r="P60" i="1"/>
  <c r="P30" i="1"/>
  <c r="P41" i="1"/>
  <c r="P56" i="1"/>
  <c r="P49" i="1"/>
  <c r="P58" i="1"/>
  <c r="P54" i="1"/>
  <c r="P50" i="1"/>
  <c r="P33" i="1"/>
  <c r="P29" i="1"/>
  <c r="P25" i="1"/>
  <c r="E16" i="4" s="1"/>
  <c r="P40" i="1"/>
  <c r="P55" i="1"/>
  <c r="P32" i="1"/>
  <c r="P28" i="1"/>
  <c r="P24" i="1"/>
  <c r="E28" i="4" s="1"/>
  <c r="P38" i="1"/>
  <c r="P42" i="1"/>
  <c r="P59" i="1"/>
  <c r="P53" i="1"/>
  <c r="P45" i="1"/>
  <c r="P52" i="1"/>
  <c r="P43" i="1"/>
  <c r="P39" i="1"/>
  <c r="P48" i="1"/>
  <c r="P35" i="1"/>
  <c r="E14" i="4" s="1"/>
  <c r="P31" i="1"/>
  <c r="P27" i="1"/>
  <c r="E20" i="4" s="1"/>
  <c r="P23" i="1"/>
  <c r="E26" i="4" s="1"/>
  <c r="P44" i="1"/>
  <c r="P37" i="1"/>
  <c r="P57" i="1"/>
  <c r="P47" i="1"/>
  <c r="P34" i="1"/>
  <c r="P26" i="1"/>
  <c r="E18" i="4" s="1"/>
  <c r="P36" i="1"/>
  <c r="P46" i="1"/>
  <c r="P14" i="1"/>
  <c r="P18" i="1"/>
  <c r="E22" i="4" s="1"/>
  <c r="P17" i="1"/>
  <c r="E6" i="4" s="1"/>
  <c r="P21" i="1"/>
  <c r="E10" i="4" s="1"/>
  <c r="E8" i="4"/>
  <c r="P16" i="1"/>
  <c r="E4" i="4" s="1"/>
  <c r="P19" i="1"/>
  <c r="E24" i="4" s="1"/>
</calcChain>
</file>

<file path=xl/sharedStrings.xml><?xml version="1.0" encoding="utf-8"?>
<sst xmlns="http://schemas.openxmlformats.org/spreadsheetml/2006/main" count="5091" uniqueCount="533">
  <si>
    <t>No</t>
    <phoneticPr fontId="1"/>
  </si>
  <si>
    <t>フリガナ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</si>
  <si>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</si>
  <si>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</si>
  <si>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</si>
  <si>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</si>
  <si>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</si>
  <si>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</si>
  <si>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階級</t>
    <rPh sb="0" eb="2">
      <t>カイキュウ</t>
    </rPh>
    <phoneticPr fontId="1"/>
  </si>
  <si>
    <t>体重区分</t>
    <rPh sb="0" eb="4">
      <t>タイジュウクブン</t>
    </rPh>
    <phoneticPr fontId="1"/>
  </si>
  <si>
    <t>合体</t>
    <rPh sb="0" eb="2">
      <t>ガッタイ</t>
    </rPh>
    <phoneticPr fontId="1"/>
  </si>
  <si>
    <t>道場名</t>
    <rPh sb="0" eb="3">
      <t>ドウジョウメイ</t>
    </rPh>
    <phoneticPr fontId="1"/>
  </si>
  <si>
    <t>欠場</t>
    <rPh sb="0" eb="2">
      <t>ケツジョウ</t>
    </rPh>
    <phoneticPr fontId="1"/>
  </si>
  <si>
    <t>リンクス太郎</t>
    <rPh sb="4" eb="6">
      <t>タロウ</t>
    </rPh>
    <phoneticPr fontId="1"/>
  </si>
  <si>
    <t>リンクスタロウ</t>
    <phoneticPr fontId="1"/>
  </si>
  <si>
    <t>男子</t>
  </si>
  <si>
    <t>小５</t>
    <rPh sb="0" eb="1">
      <t>ショウ</t>
    </rPh>
    <phoneticPr fontId="1"/>
  </si>
  <si>
    <t>10-11歳-30</t>
    <rPh sb="5" eb="6">
      <t>サイ</t>
    </rPh>
    <phoneticPr fontId="1"/>
  </si>
  <si>
    <t>リンクステコンドーアカデミー</t>
    <phoneticPr fontId="1"/>
  </si>
  <si>
    <t>10-11歳-35</t>
    <rPh sb="5" eb="6">
      <t>サイ</t>
    </rPh>
    <phoneticPr fontId="1"/>
  </si>
  <si>
    <t>幼児</t>
    <rPh sb="0" eb="2">
      <t>ヨウジ</t>
    </rPh>
    <phoneticPr fontId="1"/>
  </si>
  <si>
    <t>小１</t>
    <rPh sb="0" eb="1">
      <t>ショウ</t>
    </rPh>
    <phoneticPr fontId="1"/>
  </si>
  <si>
    <t>ビギナー</t>
  </si>
  <si>
    <t>-</t>
  </si>
  <si>
    <t>小２</t>
    <rPh sb="0" eb="1">
      <t>ショウ</t>
    </rPh>
    <phoneticPr fontId="1"/>
  </si>
  <si>
    <t>成人</t>
    <rPh sb="0" eb="2">
      <t>セイジン</t>
    </rPh>
    <phoneticPr fontId="1"/>
  </si>
  <si>
    <t>マスター</t>
  </si>
  <si>
    <t>小３</t>
    <rPh sb="0" eb="1">
      <t>ショウ</t>
    </rPh>
    <phoneticPr fontId="1"/>
  </si>
  <si>
    <t>小４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</si>
  <si>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</si>
  <si>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</si>
  <si>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</si>
  <si>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</si>
  <si>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上級</t>
  </si>
  <si>
    <t>カデット男子-53</t>
    <rPh sb="4" eb="6">
      <t>ダンシ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</si>
  <si>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</si>
  <si>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</si>
  <si>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</si>
  <si>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ジュニア男子-59</t>
    <rPh sb="4" eb="6">
      <t>ダンシ</t>
    </rPh>
    <phoneticPr fontId="1"/>
  </si>
  <si>
    <t>カデット女子-33</t>
    <rPh sb="4" eb="6">
      <t>ジョシ</t>
    </rPh>
    <phoneticPr fontId="1"/>
  </si>
  <si>
    <t>ビギナー</t>
    <phoneticPr fontId="1"/>
  </si>
  <si>
    <t>パラ</t>
    <phoneticPr fontId="1"/>
  </si>
  <si>
    <t>ジュニア初級</t>
    <rPh sb="4" eb="6">
      <t>ショキュウ</t>
    </rPh>
    <phoneticPr fontId="1"/>
  </si>
  <si>
    <t>ジュニア上級</t>
    <rPh sb="4" eb="6">
      <t>ジョウキュウ</t>
    </rPh>
    <phoneticPr fontId="1"/>
  </si>
  <si>
    <t>チルドレン初級</t>
    <rPh sb="5" eb="7">
      <t>ショキュウ</t>
    </rPh>
    <phoneticPr fontId="1"/>
  </si>
  <si>
    <t>チルドレン上級</t>
    <rPh sb="5" eb="7">
      <t>ジョウキュウ</t>
    </rPh>
    <phoneticPr fontId="1"/>
  </si>
  <si>
    <t>カデット初級</t>
    <rPh sb="4" eb="6">
      <t>ショキュウ</t>
    </rPh>
    <phoneticPr fontId="1"/>
  </si>
  <si>
    <t>カデット上級</t>
    <rPh sb="4" eb="6">
      <t>ジョウキュウ</t>
    </rPh>
    <phoneticPr fontId="1"/>
  </si>
  <si>
    <t>シニア初級</t>
    <rPh sb="3" eb="5">
      <t>ショキュウ</t>
    </rPh>
    <phoneticPr fontId="1"/>
  </si>
  <si>
    <t>シニア上級</t>
    <rPh sb="3" eb="5">
      <t>ジョウキュウ</t>
    </rPh>
    <phoneticPr fontId="1"/>
  </si>
  <si>
    <t>選手名</t>
    <rPh sb="0" eb="3">
      <t>センシュメイ</t>
    </rPh>
    <phoneticPr fontId="1"/>
  </si>
  <si>
    <t>修正内容</t>
    <rPh sb="0" eb="4">
      <t>シュウセイナイヨウ</t>
    </rPh>
    <phoneticPr fontId="1"/>
  </si>
  <si>
    <t>修正者</t>
    <rPh sb="0" eb="3">
      <t>シュウセイシャ</t>
    </rPh>
    <phoneticPr fontId="1"/>
  </si>
  <si>
    <t>【例】リンクス太郎</t>
    <rPh sb="1" eb="2">
      <t>レイ</t>
    </rPh>
    <rPh sb="7" eb="9">
      <t>タロウ</t>
    </rPh>
    <phoneticPr fontId="1"/>
  </si>
  <si>
    <t>フリガナが間違っているので変更「りんくすたいち」→「りんくすたろう」</t>
    <rPh sb="5" eb="7">
      <t>マチガ</t>
    </rPh>
    <rPh sb="13" eb="15">
      <t>ヘンコウ</t>
    </rPh>
    <phoneticPr fontId="1"/>
  </si>
  <si>
    <t>2024/12/2
西田</t>
    <rPh sb="10" eb="12">
      <t>ニシダ</t>
    </rPh>
    <phoneticPr fontId="1"/>
  </si>
  <si>
    <t>初級男子10-11歳-35</t>
    <phoneticPr fontId="1"/>
  </si>
  <si>
    <t>ビギナー男子小５</t>
  </si>
  <si>
    <t>上級男子カデット-53</t>
  </si>
  <si>
    <t>男子マスター</t>
  </si>
  <si>
    <t>レフリーストップ</t>
  </si>
  <si>
    <t>女子マスター</t>
  </si>
  <si>
    <t>行ラベル</t>
  </si>
  <si>
    <t>人数</t>
  </si>
  <si>
    <t>相田</t>
  </si>
  <si>
    <t>齋藤</t>
  </si>
  <si>
    <t>川崎</t>
  </si>
  <si>
    <t>臼井</t>
  </si>
  <si>
    <t>李</t>
  </si>
  <si>
    <t>初級男子10-11歳-35</t>
  </si>
  <si>
    <t>田中</t>
  </si>
  <si>
    <t>藤本</t>
  </si>
  <si>
    <t>初級男子ジュニア-59</t>
  </si>
  <si>
    <t>當間</t>
  </si>
  <si>
    <t>幸田</t>
  </si>
  <si>
    <t>筒井</t>
  </si>
  <si>
    <t>女子幼児</t>
  </si>
  <si>
    <t>秋元</t>
  </si>
  <si>
    <t>飯山</t>
  </si>
  <si>
    <t>上級女子カデット女子-33</t>
  </si>
  <si>
    <t>横井</t>
  </si>
  <si>
    <t>吉野</t>
  </si>
  <si>
    <t>寺本</t>
  </si>
  <si>
    <t>木下</t>
  </si>
  <si>
    <t>福井</t>
  </si>
  <si>
    <t>吉川</t>
  </si>
  <si>
    <t>村田</t>
  </si>
  <si>
    <t>男子幼児</t>
  </si>
  <si>
    <t>谷</t>
  </si>
  <si>
    <t>Davis</t>
  </si>
  <si>
    <t>総計</t>
  </si>
  <si>
    <t>シニア</t>
  </si>
  <si>
    <t>-</t>
    <phoneticPr fontId="1"/>
  </si>
  <si>
    <t>6-7歳-19</t>
    <rPh sb="3" eb="4">
      <t>サイ</t>
    </rPh>
    <phoneticPr fontId="1"/>
  </si>
  <si>
    <t>8-9歳-21</t>
    <rPh sb="3" eb="4">
      <t>サイ</t>
    </rPh>
    <phoneticPr fontId="1"/>
  </si>
  <si>
    <t>カデット男子-37</t>
    <rPh sb="4" eb="6">
      <t>ダンシ</t>
    </rPh>
    <phoneticPr fontId="1"/>
  </si>
  <si>
    <t>ジュニア男子-45</t>
    <rPh sb="4" eb="6">
      <t>ダンシ</t>
    </rPh>
    <phoneticPr fontId="1"/>
  </si>
  <si>
    <t>男子-58</t>
    <rPh sb="0" eb="2">
      <t>ダンシ</t>
    </rPh>
    <phoneticPr fontId="1"/>
  </si>
  <si>
    <t>6-7歳-23</t>
    <rPh sb="3" eb="4">
      <t>サイ</t>
    </rPh>
    <phoneticPr fontId="1"/>
  </si>
  <si>
    <t>8-9歳-25</t>
    <rPh sb="3" eb="4">
      <t>サイ</t>
    </rPh>
    <phoneticPr fontId="1"/>
  </si>
  <si>
    <t>カデット男子-45</t>
    <rPh sb="4" eb="6">
      <t>ダンシ</t>
    </rPh>
    <phoneticPr fontId="1"/>
  </si>
  <si>
    <t>ジュニア男子-51</t>
    <rPh sb="4" eb="6">
      <t>ダンシ</t>
    </rPh>
    <phoneticPr fontId="1"/>
  </si>
  <si>
    <t>男子-68</t>
    <rPh sb="0" eb="2">
      <t>ダンシ</t>
    </rPh>
    <phoneticPr fontId="1"/>
  </si>
  <si>
    <t>6-7歳-27</t>
    <rPh sb="3" eb="4">
      <t>サイ</t>
    </rPh>
    <phoneticPr fontId="1"/>
  </si>
  <si>
    <t>8-9歳-30</t>
    <rPh sb="3" eb="4">
      <t>サイ</t>
    </rPh>
    <phoneticPr fontId="1"/>
  </si>
  <si>
    <t>10-11歳-40</t>
    <rPh sb="5" eb="6">
      <t>サイ</t>
    </rPh>
    <phoneticPr fontId="1"/>
  </si>
  <si>
    <t>男子-80</t>
    <rPh sb="0" eb="2">
      <t>ダンシ</t>
    </rPh>
    <phoneticPr fontId="1"/>
  </si>
  <si>
    <t>6-7歳+27</t>
    <rPh sb="3" eb="4">
      <t>サイ</t>
    </rPh>
    <phoneticPr fontId="1"/>
  </si>
  <si>
    <t>8-9歳+30</t>
    <rPh sb="3" eb="4">
      <t>サイ</t>
    </rPh>
    <phoneticPr fontId="1"/>
  </si>
  <si>
    <t>10-11歳+40</t>
    <rPh sb="5" eb="6">
      <t>サイ</t>
    </rPh>
    <phoneticPr fontId="1"/>
  </si>
  <si>
    <t>カデット男子-61</t>
    <rPh sb="4" eb="6">
      <t>ダンシ</t>
    </rPh>
    <phoneticPr fontId="1"/>
  </si>
  <si>
    <t>ジュニア男子-68</t>
    <rPh sb="4" eb="6">
      <t>ダンシ</t>
    </rPh>
    <phoneticPr fontId="1"/>
  </si>
  <si>
    <t>男子+80</t>
    <rPh sb="0" eb="2">
      <t>ダンシ</t>
    </rPh>
    <phoneticPr fontId="1"/>
  </si>
  <si>
    <t>カデット男子-65</t>
    <rPh sb="4" eb="6">
      <t>ダンシ</t>
    </rPh>
    <phoneticPr fontId="1"/>
  </si>
  <si>
    <t>ジュニア男子+68</t>
    <rPh sb="4" eb="6">
      <t>ダンシ</t>
    </rPh>
    <phoneticPr fontId="1"/>
  </si>
  <si>
    <t>女子-49</t>
    <rPh sb="0" eb="2">
      <t>ジョシ</t>
    </rPh>
    <phoneticPr fontId="1"/>
  </si>
  <si>
    <t>カデット男子+65</t>
    <rPh sb="4" eb="6">
      <t>ダンシ</t>
    </rPh>
    <phoneticPr fontId="1"/>
  </si>
  <si>
    <t>ジュニア女子-42</t>
    <rPh sb="4" eb="6">
      <t>ジョシ</t>
    </rPh>
    <phoneticPr fontId="1"/>
  </si>
  <si>
    <t>女子-57</t>
    <rPh sb="0" eb="2">
      <t>ジョシ</t>
    </rPh>
    <phoneticPr fontId="1"/>
  </si>
  <si>
    <t>ジュニア女子-46</t>
    <rPh sb="4" eb="6">
      <t>ジョシ</t>
    </rPh>
    <phoneticPr fontId="1"/>
  </si>
  <si>
    <t>女子-67</t>
    <rPh sb="0" eb="2">
      <t>ジョシ</t>
    </rPh>
    <phoneticPr fontId="1"/>
  </si>
  <si>
    <t>カデット女子-41</t>
    <rPh sb="4" eb="6">
      <t>ジョシ</t>
    </rPh>
    <phoneticPr fontId="1"/>
  </si>
  <si>
    <t>ジュニア女子-52</t>
    <rPh sb="4" eb="6">
      <t>ジョシ</t>
    </rPh>
    <phoneticPr fontId="1"/>
  </si>
  <si>
    <t>女子+67</t>
    <rPh sb="0" eb="2">
      <t>ジョシ</t>
    </rPh>
    <phoneticPr fontId="1"/>
  </si>
  <si>
    <t>カデット女子-47</t>
    <rPh sb="4" eb="6">
      <t>ジョシ</t>
    </rPh>
    <phoneticPr fontId="1"/>
  </si>
  <si>
    <t>ジュニア女子-59</t>
    <rPh sb="4" eb="6">
      <t>ジョシ</t>
    </rPh>
    <phoneticPr fontId="1"/>
  </si>
  <si>
    <t>カデット女子-55</t>
    <rPh sb="4" eb="6">
      <t>ジョシ</t>
    </rPh>
    <phoneticPr fontId="1"/>
  </si>
  <si>
    <t>ジュニア女子+59</t>
    <rPh sb="4" eb="6">
      <t>ジョシ</t>
    </rPh>
    <phoneticPr fontId="1"/>
  </si>
  <si>
    <t>カデット女子-59</t>
    <rPh sb="4" eb="6">
      <t>ジョシ</t>
    </rPh>
    <phoneticPr fontId="1"/>
  </si>
  <si>
    <t>カデット女子+59</t>
    <rPh sb="4" eb="6">
      <t>ジョシ</t>
    </rPh>
    <phoneticPr fontId="1"/>
  </si>
  <si>
    <t>出場区分</t>
    <rPh sb="0" eb="4">
      <t>シュツジョウクブン</t>
    </rPh>
    <phoneticPr fontId="1"/>
  </si>
  <si>
    <t>男子</t>
    <rPh sb="0" eb="2">
      <t>ダンシ</t>
    </rPh>
    <phoneticPr fontId="1"/>
  </si>
  <si>
    <t>男子幼児</t>
    <rPh sb="0" eb="4">
      <t>ダンシヨウジ</t>
    </rPh>
    <phoneticPr fontId="1"/>
  </si>
  <si>
    <t>女子</t>
    <rPh sb="0" eb="2">
      <t>ジョシ</t>
    </rPh>
    <phoneticPr fontId="1"/>
  </si>
  <si>
    <t>女子幼児</t>
    <rPh sb="0" eb="4">
      <t>ジョシヨウジ</t>
    </rPh>
    <phoneticPr fontId="1"/>
  </si>
  <si>
    <t>初級</t>
    <rPh sb="0" eb="2">
      <t>ショキュウ</t>
    </rPh>
    <phoneticPr fontId="1"/>
  </si>
  <si>
    <t>初級男子6-7歳-19Kg</t>
    <rPh sb="0" eb="2">
      <t>ショキュウ</t>
    </rPh>
    <rPh sb="2" eb="4">
      <t>ダンシ</t>
    </rPh>
    <rPh sb="7" eb="8">
      <t>サイ</t>
    </rPh>
    <phoneticPr fontId="1"/>
  </si>
  <si>
    <t>初級男子6-7歳-23kg</t>
    <rPh sb="0" eb="2">
      <t>ショキュウ</t>
    </rPh>
    <phoneticPr fontId="1"/>
  </si>
  <si>
    <t>初級男子6-7歳-27kg</t>
    <rPh sb="0" eb="2">
      <t>ショキュウ</t>
    </rPh>
    <phoneticPr fontId="1"/>
  </si>
  <si>
    <t>初級男子6-7歳+27kg</t>
    <rPh sb="0" eb="2">
      <t>ショキュウ</t>
    </rPh>
    <phoneticPr fontId="1"/>
  </si>
  <si>
    <t>初級男子6-7歳-19kg</t>
    <rPh sb="0" eb="2">
      <t>ショキュウ</t>
    </rPh>
    <phoneticPr fontId="1"/>
  </si>
  <si>
    <t>初級男子8-9歳-21kg</t>
    <rPh sb="0" eb="2">
      <t>ショキュウ</t>
    </rPh>
    <phoneticPr fontId="1"/>
  </si>
  <si>
    <t>初級男子8-9歳-25kg</t>
    <rPh sb="0" eb="2">
      <t>ショキュウ</t>
    </rPh>
    <phoneticPr fontId="1"/>
  </si>
  <si>
    <t>初級男子8-9歳-30kg</t>
    <rPh sb="0" eb="2">
      <t>ショキュウ</t>
    </rPh>
    <phoneticPr fontId="1"/>
  </si>
  <si>
    <t>初級男子8-9歳+30kg</t>
    <rPh sb="0" eb="2">
      <t>ショキュウ</t>
    </rPh>
    <phoneticPr fontId="1"/>
  </si>
  <si>
    <t>上級</t>
    <rPh sb="0" eb="2">
      <t>ジョウキュウ</t>
    </rPh>
    <phoneticPr fontId="1"/>
  </si>
  <si>
    <t>上級男子6-7歳-19Kg</t>
    <rPh sb="0" eb="2">
      <t>ジョウキュウ</t>
    </rPh>
    <rPh sb="2" eb="4">
      <t>ダンシ</t>
    </rPh>
    <rPh sb="7" eb="8">
      <t>サイ</t>
    </rPh>
    <phoneticPr fontId="1"/>
  </si>
  <si>
    <t>上級男子6-7歳-23kg</t>
    <rPh sb="0" eb="2">
      <t>ジョウキュウ</t>
    </rPh>
    <phoneticPr fontId="1"/>
  </si>
  <si>
    <t>上級男子6-7歳-27kg</t>
    <rPh sb="0" eb="2">
      <t>ジョウキュウ</t>
    </rPh>
    <phoneticPr fontId="1"/>
  </si>
  <si>
    <t>上級男子6-7歳+27kg</t>
    <rPh sb="0" eb="2">
      <t>ジョウキュウ</t>
    </rPh>
    <phoneticPr fontId="1"/>
  </si>
  <si>
    <t>上級男子6-7歳-19kg</t>
    <rPh sb="0" eb="2">
      <t>ジョウキュウ</t>
    </rPh>
    <phoneticPr fontId="1"/>
  </si>
  <si>
    <t>上級男子8-9歳-21kg</t>
    <rPh sb="0" eb="2">
      <t>ジョウキュウ</t>
    </rPh>
    <phoneticPr fontId="1"/>
  </si>
  <si>
    <t>上級男子8-9歳-25kg</t>
    <rPh sb="0" eb="2">
      <t>ジョウキュウ</t>
    </rPh>
    <phoneticPr fontId="1"/>
  </si>
  <si>
    <t>上級男子8-9歳-30kg</t>
    <rPh sb="0" eb="2">
      <t>ジョウキュウ</t>
    </rPh>
    <phoneticPr fontId="1"/>
  </si>
  <si>
    <t>上級男子8-9歳+30kg</t>
    <rPh sb="0" eb="2">
      <t>ジョウキュウ</t>
    </rPh>
    <phoneticPr fontId="1"/>
  </si>
  <si>
    <t>初級女子6-7歳-19kg</t>
    <rPh sb="0" eb="2">
      <t>ショキュウ</t>
    </rPh>
    <phoneticPr fontId="1"/>
  </si>
  <si>
    <t>初級女子6-7歳-23kg</t>
    <rPh sb="0" eb="2">
      <t>ショキュウ</t>
    </rPh>
    <phoneticPr fontId="1"/>
  </si>
  <si>
    <t>初級女子6-7歳-27kg</t>
    <rPh sb="0" eb="2">
      <t>ショキュウ</t>
    </rPh>
    <phoneticPr fontId="1"/>
  </si>
  <si>
    <t>初級女子6-7歳+27kg</t>
    <rPh sb="0" eb="2">
      <t>ショキュウ</t>
    </rPh>
    <phoneticPr fontId="1"/>
  </si>
  <si>
    <t>初級女子8-9歳-21kg</t>
    <rPh sb="0" eb="2">
      <t>ショキュウ</t>
    </rPh>
    <phoneticPr fontId="1"/>
  </si>
  <si>
    <t>初級女子8-9歳-25kg</t>
    <rPh sb="0" eb="2">
      <t>ショキュウ</t>
    </rPh>
    <phoneticPr fontId="1"/>
  </si>
  <si>
    <t>初級女子8-9歳-30kg</t>
    <rPh sb="0" eb="2">
      <t>ショキュウ</t>
    </rPh>
    <phoneticPr fontId="1"/>
  </si>
  <si>
    <t>初級女子8-9歳+30kg</t>
    <rPh sb="0" eb="2">
      <t>ショキュウ</t>
    </rPh>
    <phoneticPr fontId="1"/>
  </si>
  <si>
    <t>上級女子6-7歳-19kg</t>
    <rPh sb="0" eb="2">
      <t>ジョウキュウ</t>
    </rPh>
    <rPh sb="2" eb="4">
      <t>ジョシ</t>
    </rPh>
    <phoneticPr fontId="1"/>
  </si>
  <si>
    <t>上級女子6-7歳-23kg</t>
    <rPh sb="0" eb="2">
      <t>ジョウキュウ</t>
    </rPh>
    <rPh sb="2" eb="4">
      <t>ジョシ</t>
    </rPh>
    <phoneticPr fontId="1"/>
  </si>
  <si>
    <t>上級女子6-7歳-27kg</t>
    <rPh sb="0" eb="2">
      <t>ジョウキュウ</t>
    </rPh>
    <rPh sb="2" eb="4">
      <t>ジョシ</t>
    </rPh>
    <phoneticPr fontId="1"/>
  </si>
  <si>
    <t>上級女子6-7歳+27kg</t>
    <rPh sb="0" eb="2">
      <t>ジョウキュウ</t>
    </rPh>
    <rPh sb="2" eb="4">
      <t>ジョシ</t>
    </rPh>
    <phoneticPr fontId="1"/>
  </si>
  <si>
    <t>上級女子6-7歳-23kg</t>
    <rPh sb="0" eb="2">
      <t>ジョウキュウ</t>
    </rPh>
    <phoneticPr fontId="1"/>
  </si>
  <si>
    <t>上級女子8-9歳-21kg</t>
    <rPh sb="0" eb="2">
      <t>ジョウキュウ</t>
    </rPh>
    <rPh sb="2" eb="4">
      <t>ジョシ</t>
    </rPh>
    <phoneticPr fontId="1"/>
  </si>
  <si>
    <t>上級女子8-9歳-25kg</t>
    <rPh sb="0" eb="2">
      <t>ジョウキュウ</t>
    </rPh>
    <phoneticPr fontId="1"/>
  </si>
  <si>
    <t>上級女子8-9歳-30kg</t>
    <rPh sb="0" eb="2">
      <t>ジョウキュウ</t>
    </rPh>
    <phoneticPr fontId="1"/>
  </si>
  <si>
    <t>上級女子8-9歳+30kg</t>
    <rPh sb="0" eb="2">
      <t>ジョウキュウ</t>
    </rPh>
    <phoneticPr fontId="1"/>
  </si>
  <si>
    <t>マスター</t>
    <phoneticPr fontId="1"/>
  </si>
  <si>
    <t>女子マスター</t>
    <rPh sb="0" eb="2">
      <t>ジョシ</t>
    </rPh>
    <phoneticPr fontId="1"/>
  </si>
  <si>
    <t>初級男子8-9歳-21</t>
  </si>
  <si>
    <t>初級男子8-9歳-25</t>
  </si>
  <si>
    <t>初級男子8-9歳-30</t>
  </si>
  <si>
    <t>初級男子8-9歳+30</t>
  </si>
  <si>
    <t>上級男子8-9歳-21</t>
  </si>
  <si>
    <t>上級男子8-9歳-25</t>
  </si>
  <si>
    <t>上級男子8-9歳-30</t>
  </si>
  <si>
    <t>上級男子8-9歳+30</t>
  </si>
  <si>
    <t>初級男子10-11歳-30</t>
  </si>
  <si>
    <t>初級男子10-11歳-40</t>
  </si>
  <si>
    <t>初級男子10-11歳+40</t>
  </si>
  <si>
    <t>上級男子10-11歳-30</t>
  </si>
  <si>
    <t>上級男子10-11歳-35</t>
  </si>
  <si>
    <t>上級男子10-11歳-40</t>
  </si>
  <si>
    <t>上級男子10-11歳+40</t>
  </si>
  <si>
    <t>初級男子カデット男子-37</t>
  </si>
  <si>
    <t>初級男子カデット男子-45</t>
  </si>
  <si>
    <t>初級男子カデット男子-53</t>
  </si>
  <si>
    <t>初級男子カデット男子-61</t>
  </si>
  <si>
    <t>初級男子カデット男子-65</t>
  </si>
  <si>
    <t>初級男子カデット男子+65</t>
  </si>
  <si>
    <t>初級女子カデット女子-33</t>
  </si>
  <si>
    <t>初級女子カデット女子-41</t>
  </si>
  <si>
    <t>初級女子カデット女子-47</t>
  </si>
  <si>
    <t>初級女子カデット女子-55</t>
  </si>
  <si>
    <t>初級女子カデット女子-59</t>
  </si>
  <si>
    <t>初級女子カデット女子+59</t>
  </si>
  <si>
    <t>上級</t>
    <phoneticPr fontId="1"/>
  </si>
  <si>
    <t>上級男子カデット男子-37</t>
  </si>
  <si>
    <t>上級男子カデット男子-45</t>
  </si>
  <si>
    <t>上級男子カデット男子-53</t>
  </si>
  <si>
    <t>上級男子カデット男子-61</t>
  </si>
  <si>
    <t>上級男子カデット男子-65</t>
  </si>
  <si>
    <t>上級男子カデット男子+65</t>
  </si>
  <si>
    <t>上級女子カデット女子-41</t>
  </si>
  <si>
    <t>上級女子カデット女子-47</t>
  </si>
  <si>
    <t>上級女子カデット女子-55</t>
  </si>
  <si>
    <t>上級女子カデット女子-59</t>
  </si>
  <si>
    <t>上級女子カデット女子+59</t>
  </si>
  <si>
    <t>女子</t>
    <phoneticPr fontId="1"/>
  </si>
  <si>
    <t>初級女子8-9歳-21</t>
  </si>
  <si>
    <t>初級女子8-9歳-25</t>
  </si>
  <si>
    <t>初級女子8-9歳-30</t>
  </si>
  <si>
    <t>初級女子8-9歳+30</t>
  </si>
  <si>
    <t>上級女子8-9歳-21</t>
  </si>
  <si>
    <t>上級女子8-9歳-25</t>
  </si>
  <si>
    <t>上級女子8-9歳-30</t>
  </si>
  <si>
    <t>上級女子8-9歳+30</t>
  </si>
  <si>
    <t>初級女子10-11歳-30</t>
  </si>
  <si>
    <t>初級女子10-11歳-35</t>
  </si>
  <si>
    <t>初級女子10-11歳-40</t>
  </si>
  <si>
    <t>初級女子10-11歳+40</t>
  </si>
  <si>
    <t>上級女子10-11歳-30</t>
  </si>
  <si>
    <t>上級女子10-11歳-35</t>
  </si>
  <si>
    <t>上級女子10-11歳-40</t>
  </si>
  <si>
    <t>上級女子10-11歳+40</t>
  </si>
  <si>
    <t>初級男子カデット-37</t>
  </si>
  <si>
    <t>初級男子カデット-45</t>
  </si>
  <si>
    <t>初級男子カデット-53</t>
  </si>
  <si>
    <t>初級男子カデット-61</t>
  </si>
  <si>
    <t>初級男子カデット-65</t>
  </si>
  <si>
    <t>初級男子カデット+65</t>
  </si>
  <si>
    <t>上級男子カデット-37</t>
  </si>
  <si>
    <t>上級男子カデット-45</t>
  </si>
  <si>
    <t>上級男子カデット-61</t>
  </si>
  <si>
    <t>上級男子カデット-65</t>
  </si>
  <si>
    <t>上級男子カデット+65</t>
  </si>
  <si>
    <t>高１</t>
  </si>
  <si>
    <t>高２</t>
    <phoneticPr fontId="1"/>
  </si>
  <si>
    <t>高３</t>
    <phoneticPr fontId="1"/>
  </si>
  <si>
    <t>男子シニア-58</t>
    <phoneticPr fontId="1"/>
  </si>
  <si>
    <t>男子シニア-68</t>
    <phoneticPr fontId="1"/>
  </si>
  <si>
    <t>男子シニア-80</t>
    <phoneticPr fontId="1"/>
  </si>
  <si>
    <t>男子シニア+80</t>
    <phoneticPr fontId="1"/>
  </si>
  <si>
    <t>女子シニア-49</t>
    <phoneticPr fontId="1"/>
  </si>
  <si>
    <t>女子シニア-57</t>
    <phoneticPr fontId="1"/>
  </si>
  <si>
    <t>女子シニア-67</t>
    <phoneticPr fontId="1"/>
  </si>
  <si>
    <t>女子シニア+67</t>
    <phoneticPr fontId="1"/>
  </si>
  <si>
    <t>男子マスター</t>
    <phoneticPr fontId="1"/>
  </si>
  <si>
    <t>ビギナー男子小１</t>
  </si>
  <si>
    <t>ビギナー男子小２</t>
  </si>
  <si>
    <t>ビギナー男子小３</t>
  </si>
  <si>
    <t>ビギナー男子小４</t>
  </si>
  <si>
    <t>ビギナー男子小６</t>
  </si>
  <si>
    <t>高１</t>
    <phoneticPr fontId="1"/>
  </si>
  <si>
    <t>ビギナー男子高１</t>
  </si>
  <si>
    <t>高２</t>
  </si>
  <si>
    <t>ビギナー男子高２</t>
  </si>
  <si>
    <t>高３</t>
  </si>
  <si>
    <t>ビギナー男子高３</t>
  </si>
  <si>
    <t>ビギナー男子中１</t>
  </si>
  <si>
    <t>ビギナー男子中２</t>
  </si>
  <si>
    <t>ビギナー男子中３</t>
  </si>
  <si>
    <t>ビギナー男子成人</t>
  </si>
  <si>
    <t>ビギナー女子小１</t>
  </si>
  <si>
    <t>ビギナー女子小２</t>
  </si>
  <si>
    <t>ビギナー女子小３</t>
  </si>
  <si>
    <t>ビギナー女子小４</t>
  </si>
  <si>
    <t>ビギナー女子小５</t>
  </si>
  <si>
    <t>ビギナー女子小６</t>
  </si>
  <si>
    <t>ビギナー女子高１</t>
  </si>
  <si>
    <t>ビギナー女子高２</t>
  </si>
  <si>
    <t>ビギナー女子高３</t>
  </si>
  <si>
    <t>ビギナー女子中１</t>
  </si>
  <si>
    <t>ビギナー女子中２</t>
  </si>
  <si>
    <t>ビギナー女子中３</t>
  </si>
  <si>
    <t>ビギナー女子成人</t>
  </si>
  <si>
    <t>団体名</t>
    <rPh sb="0" eb="3">
      <t>ダンタイメイ</t>
    </rPh>
    <phoneticPr fontId="1"/>
  </si>
  <si>
    <t>責任者名</t>
    <rPh sb="0" eb="3">
      <t>セキニンシャ</t>
    </rPh>
    <rPh sb="3" eb="4">
      <t>メイ</t>
    </rPh>
    <phoneticPr fontId="1"/>
  </si>
  <si>
    <t>郵便番号　住所</t>
    <rPh sb="0" eb="4">
      <t>ユウビンバンゴウ</t>
    </rPh>
    <rPh sb="5" eb="7">
      <t>ジュウショ</t>
    </rPh>
    <phoneticPr fontId="1"/>
  </si>
  <si>
    <t>連絡先電話番号</t>
    <rPh sb="0" eb="7">
      <t>レンラクサキデンワバンゴウ</t>
    </rPh>
    <phoneticPr fontId="1"/>
  </si>
  <si>
    <t>〒 　　-</t>
    <phoneticPr fontId="1"/>
  </si>
  <si>
    <t>メールアドレス</t>
    <phoneticPr fontId="1"/>
  </si>
  <si>
    <t>① 【大会参加申込一覧 、大会出場同意書・保護者承諾書】２点 団体責任者様より</t>
    <phoneticPr fontId="1"/>
  </si>
  <si>
    <t xml:space="preserve">　　　　　各情報をご入力いただき、提出をお願いいたします </t>
    <phoneticPr fontId="1"/>
  </si>
  <si>
    <t>提出先メールはこちらをクリック→</t>
    <rPh sb="0" eb="3">
      <t>テイシュツサキ</t>
    </rPh>
    <phoneticPr fontId="1"/>
  </si>
  <si>
    <t>② 【参加費】 道場ごとに集めていただいて一括での振り込みをお願い致します</t>
    <phoneticPr fontId="1"/>
  </si>
  <si>
    <t>段・級</t>
    <rPh sb="0" eb="1">
      <t>ダン</t>
    </rPh>
    <rPh sb="2" eb="3">
      <t>キュウ</t>
    </rPh>
    <phoneticPr fontId="1"/>
  </si>
  <si>
    <t>出場種目</t>
    <rPh sb="0" eb="2">
      <t>シュツジョウ</t>
    </rPh>
    <rPh sb="2" eb="4">
      <t>シュモク</t>
    </rPh>
    <phoneticPr fontId="1"/>
  </si>
  <si>
    <t>キョルギ</t>
    <phoneticPr fontId="1"/>
  </si>
  <si>
    <t>キョルギ＆プムセ</t>
    <phoneticPr fontId="1"/>
  </si>
  <si>
    <t>パラキョルギ</t>
    <phoneticPr fontId="1"/>
  </si>
  <si>
    <t>初級女子カデット-33</t>
    <phoneticPr fontId="1"/>
  </si>
  <si>
    <t>初級女子カデット-41</t>
    <phoneticPr fontId="1"/>
  </si>
  <si>
    <t>ペアプムセチーム名</t>
    <rPh sb="8" eb="9">
      <t>メイ</t>
    </rPh>
    <phoneticPr fontId="1"/>
  </si>
  <si>
    <t>団体キョルギ戦チーム名</t>
    <rPh sb="0" eb="2">
      <t>ダンタイ</t>
    </rPh>
    <rPh sb="6" eb="7">
      <t>セン</t>
    </rPh>
    <rPh sb="10" eb="11">
      <t>メイ</t>
    </rPh>
    <phoneticPr fontId="1"/>
  </si>
  <si>
    <t>キョルギエントリー区分</t>
    <rPh sb="9" eb="11">
      <t>クブン</t>
    </rPh>
    <phoneticPr fontId="1"/>
  </si>
  <si>
    <t>プムセエントリー区分</t>
    <rPh sb="8" eb="10">
      <t>クブン</t>
    </rPh>
    <phoneticPr fontId="1"/>
  </si>
  <si>
    <t>ペアプムセ区分</t>
    <rPh sb="5" eb="7">
      <t>クブン</t>
    </rPh>
    <phoneticPr fontId="1"/>
  </si>
  <si>
    <t>軽量級</t>
    <rPh sb="0" eb="3">
      <t>ケイリョウキュウ</t>
    </rPh>
    <phoneticPr fontId="1"/>
  </si>
  <si>
    <t>中量級</t>
    <rPh sb="0" eb="3">
      <t>チュウリョウキュウ</t>
    </rPh>
    <phoneticPr fontId="1"/>
  </si>
  <si>
    <t>重量級</t>
    <rPh sb="0" eb="3">
      <t>ジュウリョウキュウ</t>
    </rPh>
    <phoneticPr fontId="1"/>
  </si>
  <si>
    <t>オールドスタイル男子軽量級</t>
    <rPh sb="8" eb="10">
      <t>ダンシ</t>
    </rPh>
    <rPh sb="10" eb="13">
      <t>ケイリョウキュウ</t>
    </rPh>
    <phoneticPr fontId="1"/>
  </si>
  <si>
    <t>オールドスタイル男子中量級</t>
    <rPh sb="8" eb="10">
      <t>ダンシ</t>
    </rPh>
    <rPh sb="10" eb="11">
      <t>ナカ</t>
    </rPh>
    <rPh sb="11" eb="12">
      <t>リョウ</t>
    </rPh>
    <rPh sb="12" eb="13">
      <t>キュウ</t>
    </rPh>
    <phoneticPr fontId="1"/>
  </si>
  <si>
    <t>オールドスタイル男子重量級</t>
    <rPh sb="8" eb="10">
      <t>ダンシ</t>
    </rPh>
    <rPh sb="10" eb="13">
      <t>ジュウリョウキュウ</t>
    </rPh>
    <phoneticPr fontId="1"/>
  </si>
  <si>
    <t>オールドスタイル女子重量級</t>
    <rPh sb="8" eb="10">
      <t>ジョシ</t>
    </rPh>
    <rPh sb="10" eb="13">
      <t>ジュウリョウキュウ</t>
    </rPh>
    <phoneticPr fontId="1"/>
  </si>
  <si>
    <t>オールドスタイル女子軽量級</t>
    <rPh sb="8" eb="10">
      <t>ジョシ</t>
    </rPh>
    <rPh sb="10" eb="13">
      <t>ケイリョウキュウ</t>
    </rPh>
    <phoneticPr fontId="1"/>
  </si>
  <si>
    <t>オールドスタイル女子中量級</t>
    <rPh sb="8" eb="10">
      <t>ジョシ</t>
    </rPh>
    <rPh sb="10" eb="11">
      <t>チュウ</t>
    </rPh>
    <rPh sb="11" eb="12">
      <t>リョウ</t>
    </rPh>
    <rPh sb="12" eb="13">
      <t>キュウ</t>
    </rPh>
    <phoneticPr fontId="1"/>
  </si>
  <si>
    <t>オールドスタイル</t>
    <phoneticPr fontId="1"/>
  </si>
  <si>
    <t>マスター初級</t>
    <rPh sb="4" eb="6">
      <t>ショキュウ</t>
    </rPh>
    <phoneticPr fontId="1"/>
  </si>
  <si>
    <t>マスター上級</t>
    <phoneticPr fontId="1"/>
  </si>
  <si>
    <t>初級男子シニア-58</t>
    <rPh sb="0" eb="2">
      <t>ショキュウ</t>
    </rPh>
    <phoneticPr fontId="1"/>
  </si>
  <si>
    <t>初級男子シニア-68</t>
    <rPh sb="0" eb="2">
      <t>ショキュウ</t>
    </rPh>
    <phoneticPr fontId="1"/>
  </si>
  <si>
    <t>初級男子シニア-80</t>
    <rPh sb="0" eb="2">
      <t>ショキュウ</t>
    </rPh>
    <phoneticPr fontId="1"/>
  </si>
  <si>
    <t>初級男子シニア+80</t>
    <rPh sb="0" eb="2">
      <t>ショキュウ</t>
    </rPh>
    <phoneticPr fontId="1"/>
  </si>
  <si>
    <t>初級女子シニア-49</t>
    <rPh sb="0" eb="2">
      <t>ショキュウ</t>
    </rPh>
    <phoneticPr fontId="1"/>
  </si>
  <si>
    <t>初級女子シニア-57</t>
    <rPh sb="0" eb="2">
      <t>ショキュウ</t>
    </rPh>
    <phoneticPr fontId="1"/>
  </si>
  <si>
    <t>初級女子シニア-67</t>
    <rPh sb="0" eb="2">
      <t>ショキュウ</t>
    </rPh>
    <phoneticPr fontId="1"/>
  </si>
  <si>
    <t>初級女子シニア+67</t>
    <rPh sb="0" eb="2">
      <t>ショキュウ</t>
    </rPh>
    <phoneticPr fontId="1"/>
  </si>
  <si>
    <t>上級男子シニア-58</t>
    <phoneticPr fontId="1"/>
  </si>
  <si>
    <t>上級男子シニア-68</t>
    <phoneticPr fontId="1"/>
  </si>
  <si>
    <t>上級男子シニア-80</t>
    <phoneticPr fontId="1"/>
  </si>
  <si>
    <t>上級男子シニア+80</t>
    <phoneticPr fontId="1"/>
  </si>
  <si>
    <t>上級女子シニア-49</t>
    <phoneticPr fontId="1"/>
  </si>
  <si>
    <t>上級女子シニア-57</t>
    <phoneticPr fontId="1"/>
  </si>
  <si>
    <t>上級女子シニア-67</t>
    <phoneticPr fontId="1"/>
  </si>
  <si>
    <t>上級女子シニア+67</t>
    <phoneticPr fontId="1"/>
  </si>
  <si>
    <t>キョルギ＆プムセ</t>
  </si>
  <si>
    <t>初級女子カデット-47</t>
    <phoneticPr fontId="1"/>
  </si>
  <si>
    <t>初級女子カデット-55</t>
    <phoneticPr fontId="1"/>
  </si>
  <si>
    <t>初級女子カデット-59</t>
    <phoneticPr fontId="1"/>
  </si>
  <si>
    <t>初級女子カデット+59</t>
    <phoneticPr fontId="1"/>
  </si>
  <si>
    <t>上級女子カデット-33</t>
    <phoneticPr fontId="1"/>
  </si>
  <si>
    <t>上級女子カデット-41</t>
    <phoneticPr fontId="1"/>
  </si>
  <si>
    <t>上級女子カデット-47</t>
    <phoneticPr fontId="1"/>
  </si>
  <si>
    <t>上級女子カデット-55</t>
    <phoneticPr fontId="1"/>
  </si>
  <si>
    <t>上級女子カデット-59</t>
    <phoneticPr fontId="1"/>
  </si>
  <si>
    <t>上級女子カデット+59</t>
    <phoneticPr fontId="1"/>
  </si>
  <si>
    <t>☆選択してください</t>
  </si>
  <si>
    <t>☆選択してください</t>
    <rPh sb="1" eb="3">
      <t>センタク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</si>
  <si>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</si>
  <si>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</si>
  <si>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幼児-</t>
    <rPh sb="0" eb="2">
      <t>ヨウジ</t>
    </rPh>
    <phoneticPr fontId="1"/>
  </si>
  <si>
    <t>小１6-7歳-19</t>
    <rPh sb="0" eb="1">
      <t>ショウ</t>
    </rPh>
    <rPh sb="5" eb="6">
      <t>サイ</t>
    </rPh>
    <phoneticPr fontId="1"/>
  </si>
  <si>
    <t>小１6-7歳-23</t>
    <rPh sb="0" eb="1">
      <t>ショウ</t>
    </rPh>
    <rPh sb="5" eb="6">
      <t>サイ</t>
    </rPh>
    <phoneticPr fontId="1"/>
  </si>
  <si>
    <t>小１6-7歳-27</t>
    <rPh sb="0" eb="1">
      <t>ショウ</t>
    </rPh>
    <rPh sb="5" eb="6">
      <t>サイ</t>
    </rPh>
    <phoneticPr fontId="1"/>
  </si>
  <si>
    <t>小１6-7歳+27</t>
    <rPh sb="0" eb="1">
      <t>ショウ</t>
    </rPh>
    <rPh sb="5" eb="6">
      <t>サイ</t>
    </rPh>
    <phoneticPr fontId="1"/>
  </si>
  <si>
    <t>小2 6-7歳-19</t>
    <rPh sb="0" eb="1">
      <t>ショウ</t>
    </rPh>
    <rPh sb="6" eb="7">
      <t>サイ</t>
    </rPh>
    <phoneticPr fontId="1"/>
  </si>
  <si>
    <t>小2 6-7歳-23</t>
    <rPh sb="0" eb="1">
      <t>ショウ</t>
    </rPh>
    <rPh sb="6" eb="7">
      <t>サイ</t>
    </rPh>
    <phoneticPr fontId="1"/>
  </si>
  <si>
    <t>小2 6-7歳-27</t>
    <rPh sb="0" eb="1">
      <t>ショウ</t>
    </rPh>
    <rPh sb="6" eb="7">
      <t>サイ</t>
    </rPh>
    <phoneticPr fontId="1"/>
  </si>
  <si>
    <t>小2 6-7歳+27</t>
    <rPh sb="0" eb="1">
      <t>ショウ</t>
    </rPh>
    <rPh sb="6" eb="7">
      <t>サイ</t>
    </rPh>
    <phoneticPr fontId="1"/>
  </si>
  <si>
    <t>小2 8-9歳-21</t>
    <rPh sb="0" eb="1">
      <t>ショウ</t>
    </rPh>
    <rPh sb="6" eb="7">
      <t>サイ</t>
    </rPh>
    <phoneticPr fontId="1"/>
  </si>
  <si>
    <t>小2 8-9歳-25</t>
    <rPh sb="0" eb="1">
      <t>ショウ</t>
    </rPh>
    <rPh sb="6" eb="7">
      <t>サイ</t>
    </rPh>
    <phoneticPr fontId="1"/>
  </si>
  <si>
    <t>小2 8-9歳-30</t>
    <rPh sb="0" eb="1">
      <t>ショウ</t>
    </rPh>
    <rPh sb="6" eb="7">
      <t>サイ</t>
    </rPh>
    <phoneticPr fontId="1"/>
  </si>
  <si>
    <t>小2 8-9歳+30</t>
    <rPh sb="0" eb="1">
      <t>ショウ</t>
    </rPh>
    <rPh sb="6" eb="7">
      <t>サイ</t>
    </rPh>
    <phoneticPr fontId="1"/>
  </si>
  <si>
    <t>小3 8-9歳-21</t>
    <rPh sb="6" eb="7">
      <t>サイ</t>
    </rPh>
    <phoneticPr fontId="1"/>
  </si>
  <si>
    <t>小3 8-9歳-25</t>
    <rPh sb="6" eb="7">
      <t>サイ</t>
    </rPh>
    <phoneticPr fontId="1"/>
  </si>
  <si>
    <t>小3 8-9歳-30</t>
    <rPh sb="6" eb="7">
      <t>サイ</t>
    </rPh>
    <phoneticPr fontId="1"/>
  </si>
  <si>
    <t>小3 8-9歳+30</t>
    <rPh sb="6" eb="7">
      <t>サイ</t>
    </rPh>
    <phoneticPr fontId="1"/>
  </si>
  <si>
    <t>小4 10-11歳-30</t>
    <rPh sb="8" eb="9">
      <t>サイ</t>
    </rPh>
    <phoneticPr fontId="1"/>
  </si>
  <si>
    <t>小4 10-11歳-35</t>
    <rPh sb="8" eb="9">
      <t>サイ</t>
    </rPh>
    <phoneticPr fontId="1"/>
  </si>
  <si>
    <t>小4 10-11歳-40</t>
    <rPh sb="8" eb="9">
      <t>サイ</t>
    </rPh>
    <phoneticPr fontId="1"/>
  </si>
  <si>
    <t>小4 10-11歳+40</t>
    <rPh sb="8" eb="9">
      <t>サイ</t>
    </rPh>
    <phoneticPr fontId="1"/>
  </si>
  <si>
    <t>小4 8-9歳-21</t>
    <rPh sb="6" eb="7">
      <t>サイ</t>
    </rPh>
    <phoneticPr fontId="1"/>
  </si>
  <si>
    <t>小4 8-9歳-25</t>
    <rPh sb="6" eb="7">
      <t>サイ</t>
    </rPh>
    <phoneticPr fontId="1"/>
  </si>
  <si>
    <t>小4 8-9歳-30</t>
    <rPh sb="6" eb="7">
      <t>サイ</t>
    </rPh>
    <phoneticPr fontId="1"/>
  </si>
  <si>
    <t>小4 8-9歳+30</t>
    <rPh sb="6" eb="7">
      <t>サイ</t>
    </rPh>
    <phoneticPr fontId="1"/>
  </si>
  <si>
    <t>小5 10-11歳-30</t>
    <rPh sb="8" eb="9">
      <t>サイ</t>
    </rPh>
    <phoneticPr fontId="1"/>
  </si>
  <si>
    <t>小5 10-11歳-35</t>
    <rPh sb="8" eb="9">
      <t>サイ</t>
    </rPh>
    <phoneticPr fontId="1"/>
  </si>
  <si>
    <t>小5 10-11歳-40</t>
    <rPh sb="8" eb="9">
      <t>サイ</t>
    </rPh>
    <phoneticPr fontId="1"/>
  </si>
  <si>
    <t>小5 10-11歳+40</t>
    <rPh sb="8" eb="9">
      <t>サイ</t>
    </rPh>
    <phoneticPr fontId="1"/>
  </si>
  <si>
    <t>小6 10-11歳-30</t>
    <rPh sb="8" eb="9">
      <t>サイ</t>
    </rPh>
    <phoneticPr fontId="1"/>
  </si>
  <si>
    <t>小6 10-11歳-35</t>
    <rPh sb="8" eb="9">
      <t>サイ</t>
    </rPh>
    <phoneticPr fontId="1"/>
  </si>
  <si>
    <t>小6 10-11歳-40</t>
    <rPh sb="8" eb="9">
      <t>サイ</t>
    </rPh>
    <phoneticPr fontId="1"/>
  </si>
  <si>
    <t>小6 10-11歳+40</t>
    <rPh sb="8" eb="9">
      <t>サイ</t>
    </rPh>
    <phoneticPr fontId="1"/>
  </si>
  <si>
    <t>小6 カデット男子-37</t>
    <rPh sb="7" eb="9">
      <t>ダンシ</t>
    </rPh>
    <phoneticPr fontId="1"/>
  </si>
  <si>
    <t>小6 カデット男子-45</t>
    <rPh sb="7" eb="9">
      <t>ダンシ</t>
    </rPh>
    <phoneticPr fontId="1"/>
  </si>
  <si>
    <t>小6 カデット男子-53</t>
    <rPh sb="7" eb="9">
      <t>ダンシ</t>
    </rPh>
    <phoneticPr fontId="1"/>
  </si>
  <si>
    <t>小6 カデット男子-61</t>
    <rPh sb="7" eb="9">
      <t>ダンシ</t>
    </rPh>
    <phoneticPr fontId="1"/>
  </si>
  <si>
    <t>小6 カデット男子-65</t>
    <rPh sb="7" eb="9">
      <t>ダンシ</t>
    </rPh>
    <phoneticPr fontId="1"/>
  </si>
  <si>
    <t>小6 カデット男子+65</t>
    <rPh sb="7" eb="9">
      <t>ダンシ</t>
    </rPh>
    <phoneticPr fontId="1"/>
  </si>
  <si>
    <t>小6 カデット女子-33</t>
    <rPh sb="7" eb="9">
      <t>ジョシ</t>
    </rPh>
    <phoneticPr fontId="1"/>
  </si>
  <si>
    <t>小6 カデット女子-41</t>
    <rPh sb="7" eb="9">
      <t>ジョシ</t>
    </rPh>
    <phoneticPr fontId="1"/>
  </si>
  <si>
    <t>小6 カデット女子-47</t>
    <rPh sb="7" eb="9">
      <t>ジョシ</t>
    </rPh>
    <phoneticPr fontId="1"/>
  </si>
  <si>
    <t>小6 カデット女子-55</t>
    <rPh sb="7" eb="9">
      <t>ジョシ</t>
    </rPh>
    <phoneticPr fontId="1"/>
  </si>
  <si>
    <t>小6 カデット女子-59</t>
    <rPh sb="7" eb="9">
      <t>ジョシ</t>
    </rPh>
    <phoneticPr fontId="1"/>
  </si>
  <si>
    <t>小6 カデット女子+59</t>
    <rPh sb="7" eb="9">
      <t>ジョシ</t>
    </rPh>
    <phoneticPr fontId="1"/>
  </si>
  <si>
    <t>中学生 カデット男子-37</t>
    <rPh sb="8" eb="10">
      <t>ダンシ</t>
    </rPh>
    <phoneticPr fontId="1"/>
  </si>
  <si>
    <t>中学生 カデット男子-45</t>
    <rPh sb="8" eb="10">
      <t>ダンシ</t>
    </rPh>
    <phoneticPr fontId="1"/>
  </si>
  <si>
    <t>中学生 カデット男子-53</t>
    <rPh sb="8" eb="10">
      <t>ダンシ</t>
    </rPh>
    <phoneticPr fontId="1"/>
  </si>
  <si>
    <t>中学生 カデット男子-61</t>
    <rPh sb="8" eb="10">
      <t>ダンシ</t>
    </rPh>
    <phoneticPr fontId="1"/>
  </si>
  <si>
    <t>中学生 カデット男子-65</t>
    <rPh sb="8" eb="10">
      <t>ダンシ</t>
    </rPh>
    <phoneticPr fontId="1"/>
  </si>
  <si>
    <t>中学生 カデット男子+65</t>
    <rPh sb="8" eb="10">
      <t>ダンシ</t>
    </rPh>
    <phoneticPr fontId="1"/>
  </si>
  <si>
    <t>中学生 カデット女子-33</t>
    <rPh sb="8" eb="10">
      <t>ジョシ</t>
    </rPh>
    <phoneticPr fontId="1"/>
  </si>
  <si>
    <t>中学生 カデット女子-41</t>
    <rPh sb="8" eb="10">
      <t>ジョシ</t>
    </rPh>
    <phoneticPr fontId="1"/>
  </si>
  <si>
    <t>中学生 カデット女子-47</t>
    <rPh sb="8" eb="10">
      <t>ジョシ</t>
    </rPh>
    <phoneticPr fontId="1"/>
  </si>
  <si>
    <t>中学生 カデット女子-55</t>
    <rPh sb="8" eb="10">
      <t>ジョシ</t>
    </rPh>
    <phoneticPr fontId="1"/>
  </si>
  <si>
    <t>中学生 カデット女子-59</t>
    <rPh sb="8" eb="10">
      <t>ジョシ</t>
    </rPh>
    <phoneticPr fontId="1"/>
  </si>
  <si>
    <t>中学生 カデット女子+59</t>
    <rPh sb="8" eb="10">
      <t>ジョシ</t>
    </rPh>
    <phoneticPr fontId="1"/>
  </si>
  <si>
    <t>成人 男子-58</t>
    <rPh sb="3" eb="5">
      <t>ダンシ</t>
    </rPh>
    <phoneticPr fontId="1"/>
  </si>
  <si>
    <t>成人 男子-68</t>
    <rPh sb="3" eb="5">
      <t>ダンシ</t>
    </rPh>
    <phoneticPr fontId="1"/>
  </si>
  <si>
    <t>成人 男子-80</t>
    <rPh sb="3" eb="5">
      <t>ダンシ</t>
    </rPh>
    <phoneticPr fontId="1"/>
  </si>
  <si>
    <t>成人 男子+80</t>
    <rPh sb="3" eb="5">
      <t>ダンシ</t>
    </rPh>
    <phoneticPr fontId="1"/>
  </si>
  <si>
    <t>成人 女子-49</t>
    <rPh sb="3" eb="5">
      <t>ジョシ</t>
    </rPh>
    <phoneticPr fontId="1"/>
  </si>
  <si>
    <t>成人 女子-57</t>
    <rPh sb="3" eb="5">
      <t>ジョシ</t>
    </rPh>
    <phoneticPr fontId="1"/>
  </si>
  <si>
    <t>成人 女子-67</t>
    <rPh sb="3" eb="5">
      <t>ジョシ</t>
    </rPh>
    <phoneticPr fontId="1"/>
  </si>
  <si>
    <t>成人 女子+67</t>
    <rPh sb="3" eb="5">
      <t>ジョシ</t>
    </rPh>
    <phoneticPr fontId="1"/>
  </si>
  <si>
    <t>成人 軽量級</t>
    <rPh sb="3" eb="6">
      <t>ケイリョウキュウ</t>
    </rPh>
    <phoneticPr fontId="1"/>
  </si>
  <si>
    <t>成人 中量級</t>
    <rPh sb="3" eb="6">
      <t>チュウリョウキュウ</t>
    </rPh>
    <phoneticPr fontId="1"/>
  </si>
  <si>
    <t>成人 重量級</t>
    <rPh sb="3" eb="6">
      <t>ジュウリョウキュウ</t>
    </rPh>
    <phoneticPr fontId="1"/>
  </si>
  <si>
    <t>初級女子カデット-47</t>
    <phoneticPr fontId="1"/>
  </si>
  <si>
    <t>初級女子カデット-55</t>
    <phoneticPr fontId="1"/>
  </si>
  <si>
    <t>初級女子カデット-59</t>
    <phoneticPr fontId="1"/>
  </si>
  <si>
    <t>初級女子カデット+59</t>
    <phoneticPr fontId="1"/>
  </si>
  <si>
    <t>※ビギナーをエントリーする方は、M列の体重区分に「-」を選択してください。</t>
    <rPh sb="13" eb="14">
      <t>カタ</t>
    </rPh>
    <rPh sb="17" eb="18">
      <t>レツ</t>
    </rPh>
    <rPh sb="19" eb="23">
      <t>タイジュウクブン</t>
    </rPh>
    <rPh sb="28" eb="30">
      <t>センタク</t>
    </rPh>
    <phoneticPr fontId="1"/>
  </si>
  <si>
    <t>団体キョルギ参加</t>
    <rPh sb="0" eb="2">
      <t>ダンタイ</t>
    </rPh>
    <rPh sb="6" eb="8">
      <t>サンカ</t>
    </rPh>
    <phoneticPr fontId="1"/>
  </si>
  <si>
    <t>小3 8-9歳-21</t>
  </si>
  <si>
    <t>小3 8-9歳-21</t>
    <phoneticPr fontId="1"/>
  </si>
  <si>
    <t>小3 8-9歳-25</t>
  </si>
  <si>
    <t>小3 8-9歳-30</t>
  </si>
  <si>
    <t>小3 8-9歳+30</t>
  </si>
  <si>
    <t>金額</t>
    <rPh sb="0" eb="2">
      <t>キンガク</t>
    </rPh>
    <phoneticPr fontId="1"/>
  </si>
  <si>
    <t>※黄色塗りつぶしの列は入力不要です。</t>
    <rPh sb="1" eb="3">
      <t>キイロ</t>
    </rPh>
    <rPh sb="3" eb="4">
      <t>ヌ</t>
    </rPh>
    <rPh sb="9" eb="10">
      <t>レツ</t>
    </rPh>
    <rPh sb="11" eb="13">
      <t>ニュウリョク</t>
    </rPh>
    <rPh sb="13" eb="15">
      <t>フヨウ</t>
    </rPh>
    <phoneticPr fontId="1"/>
  </si>
  <si>
    <t>LINE ID/ @vpy4044t  公式LINEからでも問い合わせ可能です。</t>
    <rPh sb="20" eb="22">
      <t>コウシキ</t>
    </rPh>
    <rPh sb="30" eb="31">
      <t>ト</t>
    </rPh>
    <rPh sb="32" eb="33">
      <t>ア</t>
    </rPh>
    <rPh sb="35" eb="37">
      <t>カノウ</t>
    </rPh>
    <phoneticPr fontId="1"/>
  </si>
  <si>
    <t>送付先メールアドレス：linx.taekwondo@gmail.com　</t>
    <rPh sb="0" eb="3">
      <t>ソウフサキ</t>
    </rPh>
    <phoneticPr fontId="1"/>
  </si>
  <si>
    <t>キョルギ階級</t>
    <rPh sb="4" eb="6">
      <t>カイキュウ</t>
    </rPh>
    <phoneticPr fontId="1"/>
  </si>
  <si>
    <t>有</t>
  </si>
  <si>
    <t>3級</t>
  </si>
  <si>
    <t>男女</t>
  </si>
  <si>
    <t>お振込金額合計：</t>
    <rPh sb="1" eb="3">
      <t>フリコミ</t>
    </rPh>
    <rPh sb="3" eb="5">
      <t>キンガク</t>
    </rPh>
    <rPh sb="5" eb="7">
      <t>ゴウケイ</t>
    </rPh>
    <phoneticPr fontId="1"/>
  </si>
  <si>
    <t>名前ローマ字</t>
    <rPh sb="0" eb="2">
      <t>ナマエ</t>
    </rPh>
    <rPh sb="5" eb="6">
      <t>ジ</t>
    </rPh>
    <phoneticPr fontId="1"/>
  </si>
  <si>
    <t>中学生 ジュニア男子-48</t>
    <rPh sb="8" eb="10">
      <t>ダンシ</t>
    </rPh>
    <phoneticPr fontId="1"/>
  </si>
  <si>
    <t>中学生 ジュニア男子-55</t>
    <rPh sb="8" eb="10">
      <t>ダンシ</t>
    </rPh>
    <phoneticPr fontId="1"/>
  </si>
  <si>
    <t>中学生 ジュニア男子-63</t>
    <rPh sb="8" eb="10">
      <t>ダンシ</t>
    </rPh>
    <phoneticPr fontId="1"/>
  </si>
  <si>
    <t>中学生 ジュニア男子-73</t>
    <phoneticPr fontId="1"/>
  </si>
  <si>
    <t>中学生 ジュニア男子+73</t>
    <rPh sb="8" eb="10">
      <t>ダンシ</t>
    </rPh>
    <phoneticPr fontId="1"/>
  </si>
  <si>
    <t>中学生 ジュニア女子-44</t>
    <rPh sb="8" eb="10">
      <t>ジョシ</t>
    </rPh>
    <phoneticPr fontId="1"/>
  </si>
  <si>
    <t>中学生 ジュニア女子-49</t>
    <rPh sb="8" eb="10">
      <t>ジョシ</t>
    </rPh>
    <phoneticPr fontId="1"/>
  </si>
  <si>
    <t>中学生 ジュニア女子-55</t>
  </si>
  <si>
    <t>中学生 ジュニア女子-63</t>
    <rPh sb="8" eb="10">
      <t>ジョシ</t>
    </rPh>
    <phoneticPr fontId="1"/>
  </si>
  <si>
    <t>中学生 ジュニア女子+63</t>
    <rPh sb="8" eb="10">
      <t>ジョシ</t>
    </rPh>
    <phoneticPr fontId="1"/>
  </si>
  <si>
    <t>高校生 ジュニア男子-48</t>
    <rPh sb="8" eb="10">
      <t>ダンシ</t>
    </rPh>
    <phoneticPr fontId="1"/>
  </si>
  <si>
    <t>高校生 ジュニア男子-55</t>
    <rPh sb="8" eb="10">
      <t>ダンシ</t>
    </rPh>
    <phoneticPr fontId="1"/>
  </si>
  <si>
    <t>高校生 ジュニア男子-63</t>
    <rPh sb="8" eb="10">
      <t>ダンシ</t>
    </rPh>
    <phoneticPr fontId="1"/>
  </si>
  <si>
    <t>高校生 ジュニア男子-73</t>
    <rPh sb="8" eb="10">
      <t>ダンシ</t>
    </rPh>
    <phoneticPr fontId="1"/>
  </si>
  <si>
    <t>高校生 ジュニア男子+73</t>
    <rPh sb="8" eb="10">
      <t>ダンシ</t>
    </rPh>
    <phoneticPr fontId="1"/>
  </si>
  <si>
    <t>高校生 ジュニア女子-44</t>
    <rPh sb="8" eb="10">
      <t>ジョシ</t>
    </rPh>
    <phoneticPr fontId="1"/>
  </si>
  <si>
    <t>高校生 ジュニア女子-49</t>
    <rPh sb="8" eb="10">
      <t>ジョシ</t>
    </rPh>
    <phoneticPr fontId="1"/>
  </si>
  <si>
    <t>高校生 ジュニア女子-55</t>
    <phoneticPr fontId="1"/>
  </si>
  <si>
    <t>高校生 ジュニア女子-63</t>
    <rPh sb="8" eb="10">
      <t>ジョシ</t>
    </rPh>
    <phoneticPr fontId="1"/>
  </si>
  <si>
    <t>高校生 ジュニア女子+63</t>
    <rPh sb="8" eb="10">
      <t>ジョシ</t>
    </rPh>
    <phoneticPr fontId="1"/>
  </si>
  <si>
    <t>中学生 ジュニア男子-48</t>
    <phoneticPr fontId="1"/>
  </si>
  <si>
    <t>高校生 ジュニア男子-48</t>
    <phoneticPr fontId="1"/>
  </si>
  <si>
    <t>中学生 ジュニア男子-55</t>
    <phoneticPr fontId="1"/>
  </si>
  <si>
    <t>高校生 ジュニア男子-55</t>
    <phoneticPr fontId="1"/>
  </si>
  <si>
    <t>中学生 ジュニア男子-63</t>
    <phoneticPr fontId="1"/>
  </si>
  <si>
    <t>高校生 ジュニア男子-63</t>
    <phoneticPr fontId="1"/>
  </si>
  <si>
    <t>高校生 ジュニア男子-73</t>
    <phoneticPr fontId="1"/>
  </si>
  <si>
    <t>中学生 ジュニア男子+73</t>
    <phoneticPr fontId="1"/>
  </si>
  <si>
    <t>高校生 ジュニア男子+73</t>
    <phoneticPr fontId="1"/>
  </si>
  <si>
    <t>中学生 ジュニア女子-44</t>
    <phoneticPr fontId="1"/>
  </si>
  <si>
    <t>高校生 ジュニア女子-44</t>
    <phoneticPr fontId="1"/>
  </si>
  <si>
    <t>中学生 ジュニア女子-49</t>
    <phoneticPr fontId="1"/>
  </si>
  <si>
    <t>高校生 ジュニア女子-49</t>
    <phoneticPr fontId="1"/>
  </si>
  <si>
    <t>中学生 ジュニア女子-55</t>
    <phoneticPr fontId="1"/>
  </si>
  <si>
    <t>中学生 ジュニア女子-63</t>
    <phoneticPr fontId="1"/>
  </si>
  <si>
    <t>高校生 ジュニア女子-63</t>
    <phoneticPr fontId="1"/>
  </si>
  <si>
    <t>中学生 ジュニア女子+63</t>
    <phoneticPr fontId="1"/>
  </si>
  <si>
    <t>高校生 ジュニア女子+63</t>
    <phoneticPr fontId="1"/>
  </si>
  <si>
    <t>初級男子ジュニア-48</t>
  </si>
  <si>
    <t>上級男子ジュニア-48</t>
  </si>
  <si>
    <t>初級男子ジュニア-55</t>
  </si>
  <si>
    <t>上級男子ジュニア-55</t>
  </si>
  <si>
    <t>初級男子ジュニア-63</t>
  </si>
  <si>
    <t>上級男子ジュニア-63</t>
  </si>
  <si>
    <t>初級男子ジュニア-73</t>
  </si>
  <si>
    <t>上級男子ジュニア-73</t>
  </si>
  <si>
    <t>初級男子ジュニア+73</t>
  </si>
  <si>
    <t>上級男子ジュニア+73</t>
  </si>
  <si>
    <t>初級女子ジュニア-44</t>
  </si>
  <si>
    <t>上級女子ジュニア-44</t>
  </si>
  <si>
    <t>初級女子ジュニア-49</t>
  </si>
  <si>
    <t>上級女子ジュニア-49</t>
  </si>
  <si>
    <t>初級女子ジュニア-55</t>
  </si>
  <si>
    <t>初級女子ジュニア-63</t>
  </si>
  <si>
    <t>上級女子ジュニア-55</t>
  </si>
  <si>
    <t>上級女子ジュニア-63</t>
  </si>
  <si>
    <t>初級女子ジュニア+63</t>
  </si>
  <si>
    <t>上級女子ジュニア+63</t>
  </si>
  <si>
    <t>中学生 ジュニア男子-73</t>
    <rPh sb="8" eb="10">
      <t>ダンシ</t>
    </rPh>
    <phoneticPr fontId="1"/>
  </si>
  <si>
    <t>マスターズ 男子-58</t>
    <rPh sb="6" eb="8">
      <t>ダンシ</t>
    </rPh>
    <phoneticPr fontId="1"/>
  </si>
  <si>
    <t>マスターズ 男子-68</t>
    <rPh sb="6" eb="8">
      <t>ダンシ</t>
    </rPh>
    <phoneticPr fontId="1"/>
  </si>
  <si>
    <t>マスターズ 男子-80</t>
    <rPh sb="6" eb="8">
      <t>ダンシ</t>
    </rPh>
    <phoneticPr fontId="1"/>
  </si>
  <si>
    <t>マスターズ 男子+80</t>
    <rPh sb="6" eb="8">
      <t>ダンシ</t>
    </rPh>
    <phoneticPr fontId="1"/>
  </si>
  <si>
    <t>マスターズ 女子-49</t>
    <rPh sb="6" eb="8">
      <t>ジョシ</t>
    </rPh>
    <phoneticPr fontId="1"/>
  </si>
  <si>
    <t>マスターズ 女子-57</t>
    <rPh sb="6" eb="8">
      <t>ジョシ</t>
    </rPh>
    <phoneticPr fontId="1"/>
  </si>
  <si>
    <t>マスターズ 女子-67</t>
    <rPh sb="6" eb="8">
      <t>ジョシ</t>
    </rPh>
    <phoneticPr fontId="1"/>
  </si>
  <si>
    <t>マスターズ 女子+67</t>
    <rPh sb="6" eb="8">
      <t>ジョシ</t>
    </rPh>
    <phoneticPr fontId="1"/>
  </si>
  <si>
    <t>マスター上級</t>
  </si>
  <si>
    <t>キョルギ</t>
  </si>
  <si>
    <t>初級マスター女子-49</t>
    <rPh sb="0" eb="2">
      <t>ショキュウ</t>
    </rPh>
    <phoneticPr fontId="1"/>
  </si>
  <si>
    <t>上級マスター女子-49</t>
    <phoneticPr fontId="1"/>
  </si>
  <si>
    <t>初級マスター女子-57</t>
    <rPh sb="0" eb="2">
      <t>ショキュウ</t>
    </rPh>
    <phoneticPr fontId="1"/>
  </si>
  <si>
    <t>上級マスター女子-57</t>
    <phoneticPr fontId="1"/>
  </si>
  <si>
    <t>初級マスター女子-67</t>
    <rPh sb="0" eb="2">
      <t>ショキュウ</t>
    </rPh>
    <phoneticPr fontId="1"/>
  </si>
  <si>
    <t>上級マスター女子+67</t>
  </si>
  <si>
    <t>上級マスター女子+67</t>
    <phoneticPr fontId="1"/>
  </si>
  <si>
    <t>初級マスター男子-68</t>
    <rPh sb="0" eb="2">
      <t>ショキュウ</t>
    </rPh>
    <phoneticPr fontId="1"/>
  </si>
  <si>
    <t>上級マスター男子-68</t>
    <phoneticPr fontId="1"/>
  </si>
  <si>
    <t>初級マスター男子-58</t>
    <rPh sb="0" eb="2">
      <t>ショキュウ</t>
    </rPh>
    <phoneticPr fontId="1"/>
  </si>
  <si>
    <t>上級マスター男子-58</t>
  </si>
  <si>
    <t>上級マスター男子-58</t>
    <phoneticPr fontId="1"/>
  </si>
  <si>
    <t>初級マスター男子-80</t>
    <rPh sb="0" eb="2">
      <t>ショキュウ</t>
    </rPh>
    <phoneticPr fontId="1"/>
  </si>
  <si>
    <t>上級マスター男子-80</t>
    <phoneticPr fontId="1"/>
  </si>
  <si>
    <t>初級マスター女子+67</t>
    <rPh sb="0" eb="2">
      <t>ショキュウ</t>
    </rPh>
    <phoneticPr fontId="1"/>
  </si>
  <si>
    <t>初級マスター男子+80</t>
    <rPh sb="0" eb="2">
      <t>ショキュウ</t>
    </rPh>
    <phoneticPr fontId="1"/>
  </si>
  <si>
    <t>マスター上級</t>
    <rPh sb="4" eb="6">
      <t>ジョウキュウ</t>
    </rPh>
    <phoneticPr fontId="1"/>
  </si>
  <si>
    <t>上級マスター女子-67</t>
    <rPh sb="0" eb="2">
      <t>ジョウキュウ</t>
    </rPh>
    <phoneticPr fontId="1"/>
  </si>
  <si>
    <t>マスターズ 女子+67</t>
    <rPh sb="6" eb="7">
      <t>オンナ</t>
    </rPh>
    <rPh sb="7" eb="8">
      <t>コ</t>
    </rPh>
    <phoneticPr fontId="1"/>
  </si>
  <si>
    <t>マスター初級</t>
    <rPh sb="4" eb="5">
      <t>ハツ</t>
    </rPh>
    <phoneticPr fontId="1"/>
  </si>
  <si>
    <t>初級マスター女子+67</t>
    <rPh sb="0" eb="1">
      <t>ハツ</t>
    </rPh>
    <phoneticPr fontId="1"/>
  </si>
  <si>
    <t>マスター上級女子成人マスターズ 女子+67キョルギ</t>
  </si>
  <si>
    <t>マスター初級女子成人マスターズ 女子+67キョルギ</t>
  </si>
  <si>
    <t>初級マスター男子-80</t>
    <rPh sb="0" eb="1">
      <t>ハツ</t>
    </rPh>
    <phoneticPr fontId="1"/>
  </si>
  <si>
    <t>マスター初級</t>
    <rPh sb="4" eb="5">
      <t>ハツ</t>
    </rPh>
    <phoneticPr fontId="1"/>
  </si>
  <si>
    <t>上級マスター初子-58</t>
    <rPh sb="6" eb="7">
      <t>ハツ</t>
    </rPh>
    <phoneticPr fontId="1"/>
  </si>
  <si>
    <t>マスター初級男子成人マスターズ 男子+80キョルギ＆プムセ</t>
  </si>
  <si>
    <t>キョルギ</t>
    <phoneticPr fontId="1"/>
  </si>
  <si>
    <t>マスター初級男子成人マスターズ 男子-80キョルギ＆プムセ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</si>
</sst>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@&quot;kg&quot;"/>
    <numFmt numFmtId="177" formatCode="0.0_ &quot;kg&quot;"/>
    <numFmt numFmtId="178" formatCode="0.0_ &quot;cm&quot;"/>
    <numFmt numFmtId="179" formatCode="&quot;小３ &quot;@"/>
    <numFmt numFmtId="183" formatCode="&quot;¥&quot;#,##0_);[Red]\(&quot;¥&quot;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3" borderId="0" xfId="0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2" fillId="0" borderId="0" xfId="0" applyFo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indent="2"/>
    </xf>
    <xf numFmtId="177" fontId="0" fillId="0" borderId="0" xfId="0" applyNumberFormat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5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6" fillId="0" borderId="0" xfId="0" quotePrefix="1" applyFont="1" applyProtection="1">
      <alignment vertical="center"/>
      <protection locked="0"/>
    </xf>
    <xf numFmtId="0" fontId="6" fillId="0" borderId="7" xfId="0" applyFont="1" applyBorder="1" applyAlignment="1" applyProtection="1">
      <alignment horizontal="centerContinuous" vertical="center"/>
      <protection locked="0"/>
    </xf>
    <xf numFmtId="0" fontId="6" fillId="0" borderId="8" xfId="0" applyFont="1" applyBorder="1" applyAlignment="1" applyProtection="1">
      <alignment horizontal="centerContinuous"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indent="5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indent="2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6" fontId="11" fillId="0" borderId="11" xfId="1" applyFont="1" applyBorder="1" applyProtection="1">
      <alignment vertical="center"/>
      <protection locked="0"/>
    </xf>
    <xf numFmtId="179" fontId="0" fillId="0" borderId="0" xfId="0" applyNumberFormat="1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2" fillId="2" borderId="0" xfId="0" applyFont="1" applyFill="1">
      <alignment vertical="center"/>
    </xf>
    <xf numFmtId="14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2" borderId="12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6" fillId="0" borderId="9" xfId="0" applyFont="1" applyBorder="1" applyAlignment="1" applyProtection="1">
      <alignment horizontal="centerContinuous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183" fontId="0" fillId="2" borderId="11" xfId="0" applyNumberFormat="1" applyFill="1" applyBorder="1" applyProtection="1">
      <alignment vertical="center"/>
      <protection locked="0"/>
    </xf>
  </cellXfs>
  <cellStyles count="2">
    <cellStyle name="通貨" xfId="1" builtinId="7"/>
    <cellStyle name="標準" xfId="0" builtinId="0"/>
  </cellStyles>
  <dxfs count="41"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top style="thin">
          <color rgb="FFFF0000"/>
        </top>
        <vertical/>
        <horizontal/>
      </border>
    </dxf>
    <dxf>
      <border>
        <left style="thin">
          <color rgb="FFFF0000"/>
        </left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top style="thin">
          <color rgb="FFFF0000"/>
        </top>
        <vertical/>
        <horizontal/>
      </border>
    </dxf>
    <dxf>
      <border>
        <right style="thin">
          <color rgb="FFFF0000"/>
        </right>
        <bottom style="thin">
          <color rgb="FFFF0000"/>
        </bottom>
        <vertical/>
        <horizontal/>
      </border>
    </dxf>
    <dxf>
      <border>
        <right style="thin">
          <color rgb="FFFF0000"/>
        </right>
        <top style="thin">
          <color rgb="FFFF0000"/>
        </top>
        <vertical/>
        <horizontal/>
      </border>
    </dxf>
    <dxf>
      <font>
        <color theme="0"/>
      </font>
    </dxf>
    <dxf>
      <font>
        <strike/>
        <color theme="0" tint="-0.24994659260841701"/>
      </font>
    </dxf>
    <dxf>
      <font>
        <strike/>
      </font>
    </dxf>
    <dxf>
      <font>
        <color theme="0"/>
      </font>
    </dxf>
    <dxf>
      <font>
        <color rgb="FFFFFF00"/>
      </font>
    </dxf>
    <dxf>
      <font>
        <strike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protection locked="0" hidden="0"/>
    </dxf>
    <dxf>
      <numFmt numFmtId="0" formatCode="General"/>
      <fill>
        <patternFill patternType="solid">
          <fgColor indexed="64"/>
          <bgColor rgb="FFFFFF00"/>
        </patternFill>
      </fill>
      <protection locked="1" hidden="0"/>
    </dxf>
    <dxf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numFmt numFmtId="0" formatCode="General"/>
      <fill>
        <patternFill patternType="solid">
          <fgColor indexed="64"/>
          <bgColor rgb="FFFFFF00"/>
        </patternFill>
      </fill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numFmt numFmtId="177" formatCode="0.0_ &quot;kg&quot;"/>
      <protection locked="0" hidden="0"/>
    </dxf>
    <dxf>
      <numFmt numFmtId="177" formatCode="0.0_ &quot;kg&quot;"/>
      <protection locked="0" hidden="0"/>
    </dxf>
    <dxf>
      <numFmt numFmtId="178" formatCode="0.0_ &quot;cm&quot;"/>
      <protection locked="0" hidden="0"/>
    </dxf>
    <dxf>
      <protection locked="0" hidden="0"/>
    </dxf>
    <dxf>
      <numFmt numFmtId="0" formatCode="General"/>
      <fill>
        <patternFill patternType="solid">
          <fgColor indexed="64"/>
          <bgColor rgb="FFFFFF00"/>
        </patternFill>
      </fill>
      <protection locked="0" hidden="0"/>
    </dxf>
    <dxf>
      <numFmt numFmtId="19" formatCode="yyyy/m/d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ozaic.com/other151209/" TargetMode="External"/><Relationship Id="rId2" Type="http://schemas.openxmlformats.org/officeDocument/2006/relationships/image" Target="../media/image1.jpeg"/><Relationship Id="rId1" Type="http://schemas.openxmlformats.org/officeDocument/2006/relationships/hyperlink" Target="mailto:linx.taekwondo@gmail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8</xdr:row>
      <xdr:rowOff>104775</xdr:rowOff>
    </xdr:from>
    <xdr:to>
      <xdr:col>16</xdr:col>
      <xdr:colOff>116541</xdr:colOff>
      <xdr:row>9</xdr:row>
      <xdr:rowOff>170090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BE78EC7-FB0A-4198-B15D-222D16DC80F9}"/>
            </a:ext>
          </a:extLst>
        </xdr:cNvPr>
        <xdr:cNvSpPr/>
      </xdr:nvSpPr>
      <xdr:spPr>
        <a:xfrm>
          <a:off x="7011521" y="2534210"/>
          <a:ext cx="5485279" cy="298398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メール送信＆振り込み　１０月６日（月曜）必着です！</a:t>
          </a:r>
        </a:p>
      </xdr:txBody>
    </xdr:sp>
    <xdr:clientData/>
  </xdr:twoCellAnchor>
  <xdr:twoCellAnchor>
    <xdr:from>
      <xdr:col>10</xdr:col>
      <xdr:colOff>142875</xdr:colOff>
      <xdr:row>1</xdr:row>
      <xdr:rowOff>133351</xdr:rowOff>
    </xdr:from>
    <xdr:to>
      <xdr:col>16</xdr:col>
      <xdr:colOff>437029</xdr:colOff>
      <xdr:row>10</xdr:row>
      <xdr:rowOff>104776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48CDC33C-1AF9-4156-B09C-907CA128926F}"/>
            </a:ext>
          </a:extLst>
        </xdr:cNvPr>
        <xdr:cNvSpPr/>
      </xdr:nvSpPr>
      <xdr:spPr>
        <a:xfrm>
          <a:off x="6866404" y="368675"/>
          <a:ext cx="8351184" cy="2862542"/>
        </a:xfrm>
        <a:prstGeom prst="roundRect">
          <a:avLst>
            <a:gd name="adj" fmla="val 404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1053353</xdr:colOff>
      <xdr:row>2</xdr:row>
      <xdr:rowOff>92848</xdr:rowOff>
    </xdr:from>
    <xdr:to>
      <xdr:col>19</xdr:col>
      <xdr:colOff>829236</xdr:colOff>
      <xdr:row>9</xdr:row>
      <xdr:rowOff>8243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6E2FD7DC-AC41-4B32-B7FE-88FD4E453BF0}"/>
            </a:ext>
          </a:extLst>
        </xdr:cNvPr>
        <xdr:cNvSpPr/>
      </xdr:nvSpPr>
      <xdr:spPr>
        <a:xfrm>
          <a:off x="15833912" y="563495"/>
          <a:ext cx="4045324" cy="2145366"/>
        </a:xfrm>
        <a:prstGeom prst="roundRect">
          <a:avLst>
            <a:gd name="adj" fmla="val 1077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1262529</xdr:colOff>
      <xdr:row>3</xdr:row>
      <xdr:rowOff>52294</xdr:rowOff>
    </xdr:from>
    <xdr:to>
      <xdr:col>19</xdr:col>
      <xdr:colOff>635000</xdr:colOff>
      <xdr:row>8</xdr:row>
      <xdr:rowOff>22411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2417D1-AD4F-557C-E755-FF94C858B978}"/>
            </a:ext>
          </a:extLst>
        </xdr:cNvPr>
        <xdr:cNvSpPr txBox="1"/>
      </xdr:nvSpPr>
      <xdr:spPr>
        <a:xfrm>
          <a:off x="13656235" y="747059"/>
          <a:ext cx="3630706" cy="1695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振込先 りそな銀行 天六支店 普通預金 口座番号：０３４４２９４</a:t>
          </a:r>
        </a:p>
        <a:p>
          <a:pPr algn="ctr"/>
          <a:r>
            <a:rPr lang="ja-JP" altLang="en-US" sz="16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リンクステコンドーフェスティバル</a:t>
          </a:r>
          <a:endParaRPr kumimoji="1" lang="ja-JP" altLang="en-US" sz="1600"/>
        </a:p>
      </xdr:txBody>
    </xdr:sp>
    <xdr:clientData/>
  </xdr:twoCellAnchor>
  <xdr:twoCellAnchor editAs="oneCell">
    <xdr:from>
      <xdr:col>15</xdr:col>
      <xdr:colOff>689538</xdr:colOff>
      <xdr:row>3</xdr:row>
      <xdr:rowOff>240614</xdr:rowOff>
    </xdr:from>
    <xdr:to>
      <xdr:col>16</xdr:col>
      <xdr:colOff>4484</xdr:colOff>
      <xdr:row>6</xdr:row>
      <xdr:rowOff>180789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62D726-FA2E-A220-AF5F-98D012805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1185714" y="935379"/>
          <a:ext cx="1212476" cy="986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273050</xdr:colOff>
      <xdr:row>1</xdr:row>
      <xdr:rowOff>139700</xdr:rowOff>
    </xdr:from>
    <xdr:to>
      <xdr:col>11</xdr:col>
      <xdr:colOff>19050</xdr:colOff>
      <xdr:row>5</xdr:row>
      <xdr:rowOff>88900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5F587F-199E-4CED-BB95-860AE25D5FD3}"/>
            </a:ext>
          </a:extLst>
        </xdr:cNvPr>
        <xdr:cNvSpPr txBox="1"/>
      </xdr:nvSpPr>
      <xdr:spPr>
        <a:xfrm>
          <a:off x="6470650" y="368300"/>
          <a:ext cx="4368800" cy="10922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LINE</a:t>
          </a:r>
          <a:r>
            <a:rPr kumimoji="1" lang="ja-JP" altLang="en-US" sz="1100"/>
            <a:t>で修正内容の報告をするのではなく、「修正あったので確認お願いします」とだけ連絡し、詳細はこちらのシートに記載。</a:t>
          </a:r>
          <a:endParaRPr kumimoji="1" lang="en-US" altLang="ja-JP" sz="1100"/>
        </a:p>
        <a:p>
          <a:r>
            <a:rPr kumimoji="1" lang="ja-JP" altLang="en-US" sz="1100"/>
            <a:t>修正内容と修正がされたのかが分かり易くなり、確認作業もし易くなる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6349</xdr:colOff>
      <xdr:row>0</xdr:row>
      <xdr:rowOff>69850</xdr:rowOff>
    </xdr:from>
    <xdr:to>
      <xdr:col>14</xdr:col>
      <xdr:colOff>431800</xdr:colOff>
      <xdr:row>4</xdr:row>
      <xdr:rowOff>215900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1775D30-B6A4-45C0-9701-104E45862839}"/>
            </a:ext>
          </a:extLst>
        </xdr:cNvPr>
        <xdr:cNvGrpSpPr/>
      </xdr:nvGrpSpPr>
      <xdr:grpSpPr>
        <a:xfrm>
          <a:off x="3349624" y="69850"/>
          <a:ext cx="4645026" cy="1098550"/>
          <a:chOff x="3920191" y="52294"/>
          <a:chExt cx="3042398" cy="799546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B48F4701-7D33-AE44-DED8-D77B8CF4638A}"/>
              </a:ext>
            </a:extLst>
          </xdr:cNvPr>
          <xdr:cNvSpPr txBox="1"/>
        </xdr:nvSpPr>
        <xdr:spPr>
          <a:xfrm>
            <a:off x="4440770" y="52294"/>
            <a:ext cx="2521819" cy="799546"/>
          </a:xfrm>
          <a:prstGeom prst="rect">
            <a:avLst/>
          </a:prstGeom>
          <a:ln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申込書の</a:t>
            </a:r>
            <a:r>
              <a:rPr kumimoji="1" lang="en-US" altLang="ja-JP" sz="1100"/>
              <a:t>No</a:t>
            </a:r>
            <a:r>
              <a:rPr kumimoji="1" lang="ja-JP" altLang="en-US" sz="1100"/>
              <a:t>を打ち込めば、トーナメント階級・名前・道場名が自動で入る。</a:t>
            </a:r>
            <a:endParaRPr kumimoji="1" lang="en-US" altLang="ja-JP" sz="1100"/>
          </a:p>
          <a:p>
            <a:r>
              <a:rPr kumimoji="1" lang="ja-JP" altLang="en-US" sz="1100"/>
              <a:t>違う階級の選手が選択されていたら階級が見えて、同じ階級の選手であれば階級が見えないようにしている。</a:t>
            </a:r>
            <a:endParaRPr kumimoji="1" lang="en-US" altLang="ja-JP" sz="1100"/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9B78F619-AA2A-FA2A-D2B1-D18B97438006}"/>
              </a:ext>
            </a:extLst>
          </xdr:cNvPr>
          <xdr:cNvCxnSpPr>
            <a:stCxn id="3" idx="1"/>
          </xdr:cNvCxnSpPr>
        </xdr:nvCxnSpPr>
        <xdr:spPr>
          <a:xfrm flipH="1" flipV="1">
            <a:off x="3920191" y="253377"/>
            <a:ext cx="520579" cy="198690"/>
          </a:xfrm>
          <a:prstGeom prst="straightConnector1">
            <a:avLst/>
          </a:prstGeom>
          <a:ln w="19050" cap="flat" cmpd="sng" algn="ctr">
            <a:solidFill>
              <a:schemeClr val="accent2"/>
            </a:solidFill>
            <a:prstDash val="solid"/>
            <a:round/>
            <a:headEnd type="none" w="med" len="med"/>
            <a:tailEnd type="arrow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44450</xdr:colOff>
      <xdr:row>6</xdr:row>
      <xdr:rowOff>50800</xdr:rowOff>
    </xdr:from>
    <xdr:to>
      <xdr:col>16</xdr:col>
      <xdr:colOff>374649</xdr:colOff>
      <xdr:row>9</xdr:row>
      <xdr:rowOff>165099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D95ABD21-7029-44F2-8F44-61F638BB764C}"/>
            </a:ext>
          </a:extLst>
        </xdr:cNvPr>
        <xdr:cNvGrpSpPr/>
      </xdr:nvGrpSpPr>
      <xdr:grpSpPr>
        <a:xfrm>
          <a:off x="4273550" y="1479550"/>
          <a:ext cx="5035549" cy="828674"/>
          <a:chOff x="4015441" y="52294"/>
          <a:chExt cx="4876799" cy="603250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773EA01-DC0F-75D4-C5F6-C60468965DEB}"/>
              </a:ext>
            </a:extLst>
          </xdr:cNvPr>
          <xdr:cNvSpPr txBox="1"/>
        </xdr:nvSpPr>
        <xdr:spPr>
          <a:xfrm>
            <a:off x="5236881" y="52294"/>
            <a:ext cx="3655359" cy="603250"/>
          </a:xfrm>
          <a:prstGeom prst="rect">
            <a:avLst/>
          </a:prstGeom>
          <a:ln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トーナメントの勝敗を入れるプルダウン設置。</a:t>
            </a:r>
            <a:endParaRPr kumimoji="1" lang="en-US" altLang="ja-JP" sz="1100"/>
          </a:p>
          <a:p>
            <a:r>
              <a:rPr kumimoji="1" lang="ja-JP" altLang="en-US" sz="1100"/>
              <a:t>２ラウンド選手で勝利した選手のトーナメント線が赤くなるように設定（勝敗を見易くしている）</a:t>
            </a:r>
          </a:p>
        </xdr:txBody>
      </xdr: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D45A5539-A5BC-CC4B-D403-5E8E5C6D8B64}"/>
              </a:ext>
            </a:extLst>
          </xdr:cNvPr>
          <xdr:cNvCxnSpPr>
            <a:stCxn id="10" idx="1"/>
          </xdr:cNvCxnSpPr>
        </xdr:nvCxnSpPr>
        <xdr:spPr>
          <a:xfrm flipH="1" flipV="1">
            <a:off x="4015441" y="109746"/>
            <a:ext cx="1221440" cy="244174"/>
          </a:xfrm>
          <a:prstGeom prst="straightConnector1">
            <a:avLst/>
          </a:prstGeom>
          <a:ln w="19050" cap="flat" cmpd="sng" algn="ctr">
            <a:solidFill>
              <a:schemeClr val="accent2"/>
            </a:solidFill>
            <a:prstDash val="solid"/>
            <a:round/>
            <a:headEnd type="none" w="med" len="med"/>
            <a:tailEnd type="arrow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1</xdr:row>
      <xdr:rowOff>190500</xdr:rowOff>
    </xdr:from>
    <xdr:to>
      <xdr:col>20</xdr:col>
      <xdr:colOff>209550</xdr:colOff>
      <xdr:row>7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550DEC-34F9-0F97-24BB-EEC2825BEFAE}"/>
            </a:ext>
          </a:extLst>
        </xdr:cNvPr>
        <xdr:cNvSpPr txBox="1"/>
      </xdr:nvSpPr>
      <xdr:spPr>
        <a:xfrm>
          <a:off x="2863850" y="419100"/>
          <a:ext cx="4368800" cy="12954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ここのテーブルで各階級の出場者が何人いるかを把握できる。</a:t>
          </a:r>
          <a:endParaRPr kumimoji="1" lang="en-US" altLang="ja-JP" sz="1100"/>
        </a:p>
        <a:p>
          <a:r>
            <a:rPr kumimoji="1" lang="ja-JP" altLang="en-US" sz="1100"/>
            <a:t>選手</a:t>
          </a:r>
          <a:r>
            <a:rPr kumimoji="1" lang="en-US" altLang="ja-JP" sz="1100"/>
            <a:t>No</a:t>
          </a:r>
          <a:r>
            <a:rPr kumimoji="1" lang="ja-JP" altLang="en-US" sz="1100"/>
            <a:t>も入っているので、トーナメントにこの</a:t>
          </a:r>
          <a:r>
            <a:rPr kumimoji="1" lang="en-US" altLang="ja-JP" sz="1100"/>
            <a:t>No</a:t>
          </a:r>
          <a:r>
            <a:rPr kumimoji="1" lang="ja-JP" altLang="en-US" sz="1100"/>
            <a:t>を入力していくと作成が楽になるのではないかと思う。</a:t>
          </a:r>
          <a:endParaRPr kumimoji="1" lang="en-US" altLang="ja-JP" sz="1100"/>
        </a:p>
        <a:p>
          <a:r>
            <a:rPr kumimoji="1" lang="ja-JP" altLang="en-US" sz="1100"/>
            <a:t>（最終、トーナメントにある</a:t>
          </a:r>
          <a:r>
            <a:rPr kumimoji="1" lang="en-US" altLang="ja-JP" sz="1100"/>
            <a:t>No</a:t>
          </a:r>
          <a:r>
            <a:rPr kumimoji="1" lang="ja-JP" altLang="en-US" sz="1100"/>
            <a:t>の列は非表示にする事で見えなくすることができる）</a:t>
          </a:r>
          <a:endParaRPr kumimoji="1" lang="en-US" altLang="ja-JP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(SBD_知財部)西田麻美" refreshedDate="45629.688957754632" createdVersion="8" refreshedVersion="8" minRefreshableVersion="3" recordCount="21" xr:uid="{CDCB9DF3-406A-4588-8036-F26077A0C17C}">
  <cacheSource type="worksheet">
    <worksheetSource name="テーブル1"/>
  </cacheSource>
  <cacheFields count="16">
    <cacheField name="No" numFmtId="0">
      <sharedItems containsSemiMixedTypes="0" containsString="0" containsNumber="1" containsInteger="1" minValue="1" maxValue="21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</sharedItems>
    </cacheField>
    <cacheField name="氏名" numFmtId="0">
      <sharedItems count="21">
        <s v="田中"/>
        <s v="藤本"/>
        <s v="相田"/>
        <s v="吉川"/>
        <s v="村田"/>
        <s v="齋藤"/>
        <s v="川崎"/>
        <s v="臼井"/>
        <s v="幸田"/>
        <s v="筒井"/>
        <s v="寺本"/>
        <s v="木下"/>
        <s v="福井"/>
        <s v="當間"/>
        <s v="横井"/>
        <s v="吉野"/>
        <s v="秋元"/>
        <s v="飯山"/>
        <s v="谷"/>
        <s v="Davis"/>
        <s v="李"/>
      </sharedItems>
    </cacheField>
    <cacheField name="フリガナ" numFmtId="0">
      <sharedItems/>
    </cacheField>
    <cacheField name="性別" numFmtId="0">
      <sharedItems/>
    </cacheField>
    <cacheField name="学年" numFmtId="0">
      <sharedItems/>
    </cacheField>
    <cacheField name="生年月日" numFmtId="14">
      <sharedItems containsNonDate="0" containsDate="1" containsString="0" containsBlank="1" minDate="1988-11-22T00:00:00" maxDate="1988-11-23T00:00:00"/>
    </cacheField>
    <cacheField name="年齢" numFmtId="0">
      <sharedItems containsSemiMixedTypes="0" containsString="0" containsNumber="1" containsInteger="1" minValue="36" maxValue="125"/>
    </cacheField>
    <cacheField name="段" numFmtId="0">
      <sharedItems containsNonDate="0" containsString="0" containsBlank="1"/>
    </cacheField>
    <cacheField name="身長" numFmtId="0">
      <sharedItems containsNonDate="0" containsString="0" containsBlank="1"/>
    </cacheField>
    <cacheField name="体重" numFmtId="0">
      <sharedItems containsNonDate="0" containsString="0" containsBlank="1"/>
    </cacheField>
    <cacheField name="階級" numFmtId="0">
      <sharedItems/>
    </cacheField>
    <cacheField name="体重区分" numFmtId="0">
      <sharedItems/>
    </cacheField>
    <cacheField name="合体" numFmtId="0">
      <sharedItems/>
    </cacheField>
    <cacheField name="キョルギ出場区分" numFmtId="0">
      <sharedItems count="11">
        <s v="初級男子10-11歳-35"/>
        <s v="ビギナー男子小５"/>
        <s v="男子マスター"/>
        <s v="女子マスター"/>
        <s v="上級男子カデット-53"/>
        <s v="初級男子ジュニア-59"/>
        <s v="上級女子カデット女子-33"/>
        <s v="女子幼児"/>
        <s v="男子幼児"/>
        <s v="初級男子高１ジュニア-59" u="1"/>
        <s v="初級男子高２ジュニア-59" u="1"/>
      </sharedItems>
    </cacheField>
    <cacheField name="道場名" numFmtId="0">
      <sharedItems/>
    </cacheField>
    <cacheField name="欠場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x v="0"/>
    <s v="タナカ"/>
    <s v="男子"/>
    <s v="小５"/>
    <m/>
    <n v="125"/>
    <m/>
    <m/>
    <m/>
    <s v="初級"/>
    <s v="10-11歳-35"/>
    <s v="初級男子小５10-11歳-35"/>
    <x v="0"/>
    <s v="A道場"/>
    <m/>
  </r>
  <r>
    <x v="1"/>
    <x v="1"/>
    <s v="フジモト"/>
    <s v="男子"/>
    <s v="小５"/>
    <m/>
    <n v="125"/>
    <m/>
    <m/>
    <m/>
    <s v="初級"/>
    <s v="10-11歳-35"/>
    <s v="初級男子小５10-11歳-35"/>
    <x v="0"/>
    <s v="A道場"/>
    <m/>
  </r>
  <r>
    <x v="2"/>
    <x v="2"/>
    <s v="アイダ"/>
    <s v="男子"/>
    <s v="小５"/>
    <m/>
    <n v="125"/>
    <m/>
    <m/>
    <m/>
    <s v="ビギナー"/>
    <s v="-"/>
    <s v="ビギナー男子小５-"/>
    <x v="1"/>
    <s v="A道場"/>
    <m/>
  </r>
  <r>
    <x v="3"/>
    <x v="3"/>
    <s v="ヨシカワ"/>
    <s v="男子"/>
    <s v="成人"/>
    <d v="1988-11-22T00:00:00"/>
    <n v="36"/>
    <m/>
    <m/>
    <m/>
    <s v="マスター"/>
    <s v="-"/>
    <s v="マスター男子成人-"/>
    <x v="2"/>
    <s v="A道場"/>
    <m/>
  </r>
  <r>
    <x v="4"/>
    <x v="4"/>
    <s v="ムラタ"/>
    <s v="男子"/>
    <s v="成人"/>
    <m/>
    <n v="125"/>
    <m/>
    <m/>
    <m/>
    <s v="マスター"/>
    <s v="-"/>
    <s v="マスター男子成人-"/>
    <x v="2"/>
    <s v="A道場"/>
    <m/>
  </r>
  <r>
    <x v="5"/>
    <x v="5"/>
    <s v="サイトウ"/>
    <s v="男子"/>
    <s v="小５"/>
    <m/>
    <n v="125"/>
    <m/>
    <m/>
    <m/>
    <s v="ビギナー"/>
    <s v="-"/>
    <s v="ビギナー男子小５-"/>
    <x v="1"/>
    <s v="A道場"/>
    <m/>
  </r>
  <r>
    <x v="6"/>
    <x v="6"/>
    <s v="カワサキ"/>
    <s v="男子"/>
    <s v="小５"/>
    <m/>
    <n v="125"/>
    <m/>
    <m/>
    <m/>
    <s v="ビギナー"/>
    <s v="-"/>
    <s v="ビギナー男子小５-"/>
    <x v="1"/>
    <s v="A道場"/>
    <m/>
  </r>
  <r>
    <x v="7"/>
    <x v="7"/>
    <s v="ウスイ"/>
    <s v="男子"/>
    <s v="小５"/>
    <m/>
    <n v="125"/>
    <m/>
    <m/>
    <m/>
    <s v="ビギナー"/>
    <s v="-"/>
    <s v="ビギナー男子小５-"/>
    <x v="1"/>
    <s v="A道場"/>
    <m/>
  </r>
  <r>
    <x v="8"/>
    <x v="8"/>
    <s v="コウダ"/>
    <s v="女子"/>
    <s v="成人"/>
    <m/>
    <n v="125"/>
    <m/>
    <m/>
    <m/>
    <s v="マスター"/>
    <s v="-"/>
    <s v="マスター女子成人-"/>
    <x v="3"/>
    <s v="A道場"/>
    <m/>
  </r>
  <r>
    <x v="9"/>
    <x v="9"/>
    <s v="ツツイ"/>
    <s v="女子"/>
    <s v="成人"/>
    <m/>
    <n v="125"/>
    <m/>
    <m/>
    <m/>
    <s v="マスター"/>
    <s v="-"/>
    <s v="マスター女子成人-"/>
    <x v="3"/>
    <s v="A道場"/>
    <m/>
  </r>
  <r>
    <x v="10"/>
    <x v="10"/>
    <s v="テラモト"/>
    <s v="男子"/>
    <s v="中１"/>
    <m/>
    <n v="125"/>
    <m/>
    <m/>
    <m/>
    <s v="上級"/>
    <s v="カデット男子-53"/>
    <s v="上級男子中１カデット男子-53"/>
    <x v="4"/>
    <s v="B道場"/>
    <m/>
  </r>
  <r>
    <x v="11"/>
    <x v="11"/>
    <s v="キノシタ"/>
    <s v="男子"/>
    <s v="中１"/>
    <m/>
    <n v="125"/>
    <m/>
    <m/>
    <m/>
    <s v="上級"/>
    <s v="カデット男子-53"/>
    <s v="上級男子中１カデット男子-53"/>
    <x v="4"/>
    <s v="B道場"/>
    <m/>
  </r>
  <r>
    <x v="12"/>
    <x v="12"/>
    <s v="フクイ"/>
    <s v="男子"/>
    <s v="中２"/>
    <m/>
    <n v="125"/>
    <m/>
    <m/>
    <m/>
    <s v="上級"/>
    <s v="カデット男子-53"/>
    <s v="上級男子中２カデット男子-53"/>
    <x v="4"/>
    <s v="B道場"/>
    <m/>
  </r>
  <r>
    <x v="13"/>
    <x v="13"/>
    <s v="トウマ"/>
    <s v="男子"/>
    <s v="高２"/>
    <m/>
    <n v="125"/>
    <m/>
    <m/>
    <m/>
    <s v="初級"/>
    <s v="ジュニア男子-59"/>
    <s v="初級男子高２ジュニア男子-59"/>
    <x v="5"/>
    <s v="B道場"/>
    <m/>
  </r>
  <r>
    <x v="14"/>
    <x v="14"/>
    <s v="ヨコイ"/>
    <s v="女子"/>
    <s v="小６"/>
    <m/>
    <n v="125"/>
    <m/>
    <m/>
    <m/>
    <s v="上級"/>
    <s v="カデット女子-33"/>
    <s v="上級女子小６カデット女子-33"/>
    <x v="6"/>
    <s v="C道場"/>
    <m/>
  </r>
  <r>
    <x v="15"/>
    <x v="15"/>
    <s v="ヨシノ"/>
    <s v="女子"/>
    <s v="小６"/>
    <m/>
    <n v="125"/>
    <m/>
    <m/>
    <m/>
    <s v="上級"/>
    <s v="カデット女子-33"/>
    <s v="上級女子小６カデット女子-33"/>
    <x v="6"/>
    <s v="C道場"/>
    <m/>
  </r>
  <r>
    <x v="16"/>
    <x v="16"/>
    <s v="アキモト"/>
    <s v="女子"/>
    <s v="幼児"/>
    <m/>
    <n v="125"/>
    <m/>
    <m/>
    <m/>
    <s v="幼児"/>
    <s v="-"/>
    <s v="幼児女子幼児-"/>
    <x v="7"/>
    <s v="C道場"/>
    <m/>
  </r>
  <r>
    <x v="17"/>
    <x v="17"/>
    <s v="イイヤマ"/>
    <s v="女子"/>
    <s v="幼児"/>
    <m/>
    <n v="125"/>
    <m/>
    <m/>
    <m/>
    <s v="幼児"/>
    <s v="-"/>
    <s v="幼児女子幼児-"/>
    <x v="7"/>
    <s v="C道場"/>
    <m/>
  </r>
  <r>
    <x v="18"/>
    <x v="18"/>
    <s v="タニ"/>
    <s v="男子"/>
    <s v="幼児"/>
    <m/>
    <n v="125"/>
    <m/>
    <m/>
    <m/>
    <s v="幼児"/>
    <s v="-"/>
    <s v="幼児男子幼児-"/>
    <x v="8"/>
    <s v="C道場"/>
    <m/>
  </r>
  <r>
    <x v="19"/>
    <x v="19"/>
    <s v="デイビス"/>
    <s v="男子"/>
    <s v="幼児"/>
    <m/>
    <n v="125"/>
    <m/>
    <m/>
    <m/>
    <s v="幼児"/>
    <s v="-"/>
    <s v="幼児男子幼児-"/>
    <x v="8"/>
    <s v="C道場"/>
    <m/>
  </r>
  <r>
    <x v="20"/>
    <x v="20"/>
    <s v="リ"/>
    <s v="男子"/>
    <s v="小５"/>
    <m/>
    <n v="125"/>
    <m/>
    <m/>
    <m/>
    <s v="ビギナー"/>
    <s v="-"/>
    <s v="ビギナー男子小５-"/>
    <x v="1"/>
    <s v="C道場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9B908C-0B07-4A83-A982-7FFA42EFDA96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>
  <location ref="A3:B55" firstHeaderRow="1" firstDataRow="1" firstDataCol="1"/>
  <pivotFields count="16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dataField="1" showAll="0">
      <items count="22">
        <item x="19"/>
        <item x="7"/>
        <item x="14"/>
        <item x="3"/>
        <item x="15"/>
        <item x="8"/>
        <item x="10"/>
        <item x="16"/>
        <item x="6"/>
        <item x="2"/>
        <item x="4"/>
        <item x="18"/>
        <item x="0"/>
        <item x="9"/>
        <item x="1"/>
        <item x="17"/>
        <item x="12"/>
        <item x="11"/>
        <item x="20"/>
        <item x="1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12">
        <item x="1"/>
        <item x="0"/>
        <item x="5"/>
        <item m="1" x="9"/>
        <item m="1" x="10"/>
        <item x="3"/>
        <item x="7"/>
        <item x="6"/>
        <item x="4"/>
        <item x="2"/>
        <item x="8"/>
        <item t="default"/>
      </items>
    </pivotField>
    <pivotField showAll="0"/>
    <pivotField showAll="0"/>
  </pivotFields>
  <rowFields count="3">
    <field x="13"/>
    <field x="0"/>
    <field x="1"/>
  </rowFields>
  <rowItems count="52">
    <i>
      <x/>
    </i>
    <i r="1">
      <x v="2"/>
    </i>
    <i r="2">
      <x v="9"/>
    </i>
    <i r="1">
      <x v="5"/>
    </i>
    <i r="2">
      <x v="20"/>
    </i>
    <i r="1">
      <x v="6"/>
    </i>
    <i r="2">
      <x v="8"/>
    </i>
    <i r="1">
      <x v="7"/>
    </i>
    <i r="2">
      <x v="1"/>
    </i>
    <i r="1">
      <x v="20"/>
    </i>
    <i r="2">
      <x v="18"/>
    </i>
    <i>
      <x v="1"/>
    </i>
    <i r="1">
      <x/>
    </i>
    <i r="2">
      <x v="12"/>
    </i>
    <i r="1">
      <x v="1"/>
    </i>
    <i r="2">
      <x v="14"/>
    </i>
    <i>
      <x v="2"/>
    </i>
    <i r="1">
      <x v="13"/>
    </i>
    <i r="2">
      <x v="19"/>
    </i>
    <i>
      <x v="5"/>
    </i>
    <i r="1">
      <x v="8"/>
    </i>
    <i r="2">
      <x v="5"/>
    </i>
    <i r="1">
      <x v="9"/>
    </i>
    <i r="2">
      <x v="13"/>
    </i>
    <i>
      <x v="6"/>
    </i>
    <i r="1">
      <x v="16"/>
    </i>
    <i r="2">
      <x v="7"/>
    </i>
    <i r="1">
      <x v="17"/>
    </i>
    <i r="2">
      <x v="15"/>
    </i>
    <i>
      <x v="7"/>
    </i>
    <i r="1">
      <x v="14"/>
    </i>
    <i r="2">
      <x v="2"/>
    </i>
    <i r="1">
      <x v="15"/>
    </i>
    <i r="2">
      <x v="4"/>
    </i>
    <i>
      <x v="8"/>
    </i>
    <i r="1">
      <x v="10"/>
    </i>
    <i r="2">
      <x v="6"/>
    </i>
    <i r="1">
      <x v="11"/>
    </i>
    <i r="2">
      <x v="17"/>
    </i>
    <i r="1">
      <x v="12"/>
    </i>
    <i r="2">
      <x v="16"/>
    </i>
    <i>
      <x v="9"/>
    </i>
    <i r="1">
      <x v="3"/>
    </i>
    <i r="2">
      <x v="3"/>
    </i>
    <i r="1">
      <x v="4"/>
    </i>
    <i r="2">
      <x v="10"/>
    </i>
    <i>
      <x v="10"/>
    </i>
    <i r="1">
      <x v="18"/>
    </i>
    <i r="2">
      <x v="11"/>
    </i>
    <i r="1">
      <x v="19"/>
    </i>
    <i r="2">
      <x/>
    </i>
    <i t="grand">
      <x/>
    </i>
  </rowItems>
  <colItems count="1">
    <i/>
  </colItems>
  <dataFields count="1">
    <dataField name="人数" fld="1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D49B0C-96B4-4891-A2B7-B62DC0070012}" name="テーブル1" displayName="テーブル1" ref="A13:Y68" totalsRowShown="0" headerRowDxfId="40" dataDxfId="39">
  <autoFilter ref="A13:Y68" xr:uid="{B3D49B0C-96B4-4891-A2B7-B62DC0070012}"/>
  <tableColumns count="25">
    <tableColumn id="1" xr3:uid="{F36C60A7-CD49-4240-8C3C-28D70FD3B969}" name="No" dataDxfId="38"/>
    <tableColumn id="2" xr3:uid="{AD942296-B836-4A40-BCC3-83DC76B37C97}" name="選手名" dataDxfId="37"/>
    <tableColumn id="3" xr3:uid="{5D09C231-EE31-486A-B72F-F9EBA59A31E3}" name="フリガナ" dataDxfId="36"/>
    <tableColumn id="25" xr3:uid="{0B7907EF-5FC9-4014-954D-22D47CE20510}" name="名前ローマ字" dataDxfId="35"/>
    <tableColumn id="4" xr3:uid="{6F105364-5171-4273-A678-1667A8E8942E}" name="性別" dataDxfId="34"/>
    <tableColumn id="5" xr3:uid="{CFA99130-5361-458C-9808-6AEC811E37E6}" name="学年" dataDxfId="33"/>
    <tableColumn id="6" xr3:uid="{19F44F4B-3A03-4238-88C6-B5A29093E4B4}" name="生年月日" dataDxfId="32"/>
    <tableColumn id="7" xr3:uid="{13C9D705-3BF2-4CCC-959B-9BB009EF78E6}" name="年齢" dataDxfId="31">
      <calculatedColumnFormula>DATEDIF(テーブル1[[#This Row],[生年月日]],"2025/12/31","Y")</calculatedColumnFormula>
    </tableColumn>
    <tableColumn id="8" xr3:uid="{34A2F92A-C659-4F24-A643-BB3ED5152152}" name="段・級" dataDxfId="30"/>
    <tableColumn id="9" xr3:uid="{EE4DAC79-86C7-4A74-9291-A3822A0A177D}" name="身長" dataDxfId="29"/>
    <tableColumn id="10" xr3:uid="{EE546C8D-DD8C-457B-BED6-3E30193DBAD0}" name="体重" dataDxfId="28"/>
    <tableColumn id="18" xr3:uid="{2666E5CE-7A60-428E-B3D1-6322F617AD12}" name="出場種目" dataDxfId="27"/>
    <tableColumn id="11" xr3:uid="{BC76F8AC-ED1A-43CD-B6D8-1E6CB1F63A04}" name="キョルギ階級" dataDxfId="26"/>
    <tableColumn id="12" xr3:uid="{B8C8C19E-2B65-4EA1-9876-5E6DF5468C7F}" name="体重区分" dataDxfId="25"/>
    <tableColumn id="13" xr3:uid="{13E2C820-BCDC-4D22-9FEE-7F4090AFF4CB}" name="合体" dataDxfId="24">
      <calculatedColumnFormula>テーブル1[[#This Row],[キョルギ階級]]&amp;テーブル1[[#This Row],[性別]]&amp;テーブル1[[#This Row],[学年]]&amp;テーブル1[[#This Row],[体重区分]]&amp;テーブル1[[#This Row],[出場種目]]</calculatedColumnFormula>
    </tableColumn>
    <tableColumn id="14" xr3:uid="{E46A9D7F-9D2D-4ECD-9B08-41B948D11DBB}" name="キョルギエントリー区分" dataDxfId="23">
      <calculatedColumnFormula>IFERROR(VLOOKUP(O14,出場区分!$F$2:$G$1000,2,0),"")</calculatedColumnFormula>
    </tableColumn>
    <tableColumn id="17" xr3:uid="{8E40C2E6-5262-4099-A0AD-A49650F50BEE}" name="プムセエントリー区分" dataDxfId="22"/>
    <tableColumn id="23" xr3:uid="{97FBC3F7-90CD-49E4-969C-118959E67EA2}" name="ペアプムセ区分" dataDxfId="21"/>
    <tableColumn id="21" xr3:uid="{80F16B9E-7A1B-4A9B-9B49-C7DC3C1A1618}" name="ペアプムセチーム名" dataDxfId="20"/>
    <tableColumn id="19" xr3:uid="{CCA1072B-C424-461E-A469-AABD819E8D31}" name="パラキョルギ" dataDxfId="19"/>
    <tableColumn id="22" xr3:uid="{D0F58735-4638-4BF2-A91D-43013B85271E}" name="団体キョルギ参加" dataDxfId="18"/>
    <tableColumn id="20" xr3:uid="{BE657534-CE07-4B6C-8432-CBC27589914C}" name="団体キョルギ戦チーム名" dataDxfId="17"/>
    <tableColumn id="15" xr3:uid="{8C21C794-DCBC-451C-B4CE-665B474B8F62}" name="道場名" dataDxfId="16"/>
    <tableColumn id="24" xr3:uid="{729BDF51-F16C-4A67-A600-F9E2088870A1}" name="金額" dataDxfId="15">
      <calculatedColumnFormula>IF(OR(M14="初級",M14="マスター初級",M14="幼児",M14="ビギナー"),5000,IF(OR(M14="上級",M14="パラ",M14="マスター上級"),7000,0))+
IF(OR(Q14="ビギナー",Q14="パラ",Q14="初級",Q14="ファースト＆ブランク"),5000,IF(Q14="上級",7000,IF(Q14="ペア",4000,0)))+
IF(U14="有",3000,0)+IF(OR(R14="ファミリー",R14="きょうだい",R14="お友達",R14="男女"),4000,0)</calculatedColumnFormula>
    </tableColumn>
    <tableColumn id="16" xr3:uid="{46318F8F-B986-4B08-8ABB-D46A4DE7BAAD}" name="欠場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54359A-5BBA-45F1-9DDD-3A9A8340FBAB}" name="テーブル2" displayName="テーブル2" ref="B2:D3" totalsRowShown="0">
  <autoFilter ref="B2:D3" xr:uid="{B754359A-5BBA-45F1-9DDD-3A9A8340FBAB}"/>
  <tableColumns count="3">
    <tableColumn id="1" xr3:uid="{E17D4CFC-DFDE-4600-9679-E34D68DF9ACD}" name="選手名"/>
    <tableColumn id="2" xr3:uid="{BC593381-E901-4B4E-A047-B8E9BC031D42}" name="修正内容" dataDxfId="13"/>
    <tableColumn id="3" xr3:uid="{2A50411B-CA1D-4973-8A12-594BCF9FF5C2}" name="修正者" dataDxfId="1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16D71-307C-4126-90E0-01853F6F2D6F}">
  <dimension ref="A2:AA68"/>
  <sheetViews>
    <sheetView tabSelected="1" zoomScale="85" zoomScaleNormal="85" workbookViewId="0">
      <selection activeCell="U10" sqref="U10"/>
    </sheetView>
  </sheetViews>
  <sheetFormatPr defaultColWidth="8.625" defaultRowHeight="18.75" x14ac:dyDescent="0.4"/>
  <cols>
    <col min="1" max="1" width="5.625" style="3" customWidth="1"/>
    <col min="2" max="2" width="12.625" style="3" bestFit="1" customWidth="1"/>
    <col min="3" max="3" width="14.625" style="3" bestFit="1" customWidth="1"/>
    <col min="4" max="4" width="14.625" style="3" customWidth="1"/>
    <col min="5" max="6" width="8.625" style="3"/>
    <col min="7" max="7" width="11.875" style="3" bestFit="1" customWidth="1"/>
    <col min="8" max="11" width="8.625" style="3"/>
    <col min="12" max="12" width="17.125" style="3" bestFit="1" customWidth="1"/>
    <col min="13" max="13" width="8.625" style="3"/>
    <col min="14" max="14" width="15.375" style="3" bestFit="1" customWidth="1"/>
    <col min="15" max="15" width="44.625" style="3" hidden="1" customWidth="1"/>
    <col min="16" max="16" width="24.875" style="3" customWidth="1"/>
    <col min="17" max="21" width="18.625" style="3" customWidth="1"/>
    <col min="22" max="22" width="27.625" style="3" bestFit="1" customWidth="1"/>
    <col min="23" max="24" width="28.125" style="3" customWidth="1"/>
    <col min="25" max="26" width="8.625" style="3" hidden="1" customWidth="1"/>
    <col min="27" max="16384" width="8.625" style="3"/>
  </cols>
  <sheetData>
    <row r="2" spans="1:27" x14ac:dyDescent="0.4"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x14ac:dyDescent="0.4">
      <c r="K3" s="26" t="s">
        <v>287</v>
      </c>
      <c r="L3" s="26"/>
      <c r="M3" s="25"/>
      <c r="N3" s="25"/>
      <c r="O3" s="25"/>
      <c r="P3" s="27"/>
      <c r="Q3" s="27"/>
      <c r="R3" s="27"/>
      <c r="S3" s="27"/>
      <c r="T3" s="27"/>
      <c r="U3" s="27"/>
      <c r="V3" s="27"/>
      <c r="W3" s="25"/>
      <c r="X3" s="25"/>
      <c r="Y3" s="25"/>
      <c r="Z3" s="25"/>
      <c r="AA3" s="25"/>
    </row>
    <row r="4" spans="1:27" ht="24" x14ac:dyDescent="0.4">
      <c r="B4" s="28" t="s">
        <v>281</v>
      </c>
      <c r="C4" s="29"/>
      <c r="D4" s="45"/>
      <c r="E4" s="46"/>
      <c r="F4" s="47"/>
      <c r="G4" s="47"/>
      <c r="H4" s="47"/>
      <c r="I4" s="48"/>
      <c r="K4" s="25" t="s">
        <v>288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7"/>
      <c r="X4" s="27"/>
      <c r="Y4" s="30"/>
      <c r="Z4" s="30"/>
      <c r="AA4" s="25"/>
    </row>
    <row r="5" spans="1:27" ht="30" x14ac:dyDescent="0.25">
      <c r="B5" s="28" t="s">
        <v>282</v>
      </c>
      <c r="C5" s="29"/>
      <c r="D5" s="45"/>
      <c r="E5" s="46"/>
      <c r="F5" s="47"/>
      <c r="G5" s="47"/>
      <c r="H5" s="47"/>
      <c r="I5" s="48"/>
      <c r="K5" s="31" t="s">
        <v>289</v>
      </c>
      <c r="L5" s="31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32"/>
      <c r="Z5" s="30"/>
      <c r="AA5" s="25"/>
    </row>
    <row r="6" spans="1:27" ht="30" x14ac:dyDescent="0.4">
      <c r="B6" s="28" t="s">
        <v>283</v>
      </c>
      <c r="C6" s="29"/>
      <c r="D6" s="29"/>
      <c r="E6" s="22" t="s">
        <v>285</v>
      </c>
      <c r="F6" s="49"/>
      <c r="G6" s="49"/>
      <c r="H6" s="49"/>
      <c r="I6" s="50"/>
      <c r="K6" s="25"/>
      <c r="L6" s="25"/>
      <c r="M6" s="25"/>
      <c r="N6" s="27"/>
      <c r="O6" s="25"/>
      <c r="P6" s="25"/>
      <c r="Q6" s="25"/>
      <c r="R6" s="25"/>
      <c r="S6" s="25"/>
      <c r="T6" s="25"/>
      <c r="U6" s="25"/>
      <c r="V6" s="25"/>
      <c r="W6" s="25"/>
      <c r="X6" s="25"/>
      <c r="Y6" s="32"/>
      <c r="Z6" s="30"/>
      <c r="AA6" s="25"/>
    </row>
    <row r="7" spans="1:27" ht="30" x14ac:dyDescent="0.4">
      <c r="B7" s="28" t="s">
        <v>284</v>
      </c>
      <c r="C7" s="29"/>
      <c r="D7" s="45"/>
      <c r="E7" s="46"/>
      <c r="F7" s="47"/>
      <c r="G7" s="47"/>
      <c r="H7" s="47"/>
      <c r="I7" s="48"/>
      <c r="K7" s="23" t="s">
        <v>428</v>
      </c>
      <c r="L7" s="23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32"/>
      <c r="Z7" s="30"/>
      <c r="AA7" s="25"/>
    </row>
    <row r="8" spans="1:27" ht="24" x14ac:dyDescent="0.4">
      <c r="B8" s="28" t="s">
        <v>286</v>
      </c>
      <c r="C8" s="29"/>
      <c r="D8" s="45"/>
      <c r="E8" s="46"/>
      <c r="F8" s="47"/>
      <c r="G8" s="47"/>
      <c r="H8" s="47"/>
      <c r="I8" s="48"/>
      <c r="K8" s="26" t="s">
        <v>290</v>
      </c>
      <c r="L8" s="26"/>
      <c r="M8" s="25"/>
      <c r="N8" s="25"/>
      <c r="O8" s="33"/>
      <c r="P8" s="25"/>
      <c r="Q8" s="25"/>
      <c r="R8" s="25"/>
      <c r="S8" s="25"/>
      <c r="T8" s="25"/>
      <c r="U8" s="25"/>
      <c r="V8" s="25"/>
      <c r="W8" s="25"/>
      <c r="X8" s="25"/>
      <c r="Y8" s="30"/>
      <c r="Z8" s="30"/>
      <c r="AA8" s="25"/>
    </row>
    <row r="9" spans="1:27" ht="19.5" thickBot="1" x14ac:dyDescent="0.45"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33.75" thickBot="1" x14ac:dyDescent="0.3">
      <c r="B10" s="3" t="s">
        <v>418</v>
      </c>
      <c r="K10" s="34" t="s">
        <v>427</v>
      </c>
      <c r="L10" s="34"/>
      <c r="M10" s="25"/>
      <c r="N10" s="25"/>
      <c r="O10" s="25"/>
      <c r="P10" s="25"/>
      <c r="Q10" s="25"/>
      <c r="S10" s="25"/>
      <c r="T10" s="25"/>
      <c r="U10" s="25"/>
      <c r="V10" s="25"/>
      <c r="W10" s="25"/>
      <c r="X10" s="25"/>
      <c r="Y10" s="35"/>
      <c r="Z10" s="36"/>
      <c r="AA10" s="25"/>
    </row>
    <row r="11" spans="1:27" ht="19.5" thickBot="1" x14ac:dyDescent="0.45">
      <c r="B11" s="3" t="s">
        <v>426</v>
      </c>
      <c r="R11" s="43" t="s">
        <v>433</v>
      </c>
      <c r="S11" s="51">
        <f>SUM(X15:X60)</f>
        <v>0</v>
      </c>
    </row>
    <row r="13" spans="1:27" ht="50.25" customHeight="1" x14ac:dyDescent="0.4">
      <c r="A13" s="24" t="s">
        <v>0</v>
      </c>
      <c r="B13" s="24" t="s">
        <v>50</v>
      </c>
      <c r="C13" s="24" t="s">
        <v>1</v>
      </c>
      <c r="D13" s="24" t="s">
        <v>434</v>
      </c>
      <c r="E13" s="24" t="s">
        <v>2</v>
      </c>
      <c r="F13" s="24" t="s">
        <v>3</v>
      </c>
      <c r="G13" s="24" t="s">
        <v>4</v>
      </c>
      <c r="H13" s="24" t="s">
        <v>5</v>
      </c>
      <c r="I13" s="24" t="s">
        <v>291</v>
      </c>
      <c r="J13" s="24" t="s">
        <v>6</v>
      </c>
      <c r="K13" s="24" t="s">
        <v>7</v>
      </c>
      <c r="L13" s="24" t="s">
        <v>292</v>
      </c>
      <c r="M13" s="38" t="s">
        <v>429</v>
      </c>
      <c r="N13" s="24" t="s">
        <v>9</v>
      </c>
      <c r="O13" s="24" t="s">
        <v>10</v>
      </c>
      <c r="P13" s="24" t="s">
        <v>300</v>
      </c>
      <c r="Q13" s="24" t="s">
        <v>301</v>
      </c>
      <c r="R13" s="24" t="s">
        <v>302</v>
      </c>
      <c r="S13" s="24" t="s">
        <v>298</v>
      </c>
      <c r="T13" s="24" t="s">
        <v>295</v>
      </c>
      <c r="U13" s="24" t="s">
        <v>419</v>
      </c>
      <c r="V13" s="24" t="s">
        <v>299</v>
      </c>
      <c r="W13" s="24" t="s">
        <v>11</v>
      </c>
      <c r="X13" s="24" t="s">
        <v>425</v>
      </c>
      <c r="Y13" s="3" t="s">
        <v>12</v>
      </c>
    </row>
    <row r="14" spans="1:27" customFormat="1" x14ac:dyDescent="0.4">
      <c r="A14">
        <v>1000</v>
      </c>
      <c r="B14" t="s">
        <v>13</v>
      </c>
      <c r="C14" t="s">
        <v>14</v>
      </c>
      <c r="E14" t="s">
        <v>15</v>
      </c>
      <c r="F14" t="s">
        <v>30</v>
      </c>
      <c r="G14" s="40">
        <v>41336</v>
      </c>
      <c r="H14" s="1">
        <f>DATEDIF(テーブル1[[#This Row],[生年月日]],"2025/12/31","Y")</f>
        <v>12</v>
      </c>
      <c r="I14" t="s">
        <v>431</v>
      </c>
      <c r="J14" s="41">
        <v>155</v>
      </c>
      <c r="K14" s="42">
        <v>45</v>
      </c>
      <c r="L14" s="42" t="s">
        <v>331</v>
      </c>
      <c r="M14" t="s">
        <v>33</v>
      </c>
      <c r="N14" t="s">
        <v>392</v>
      </c>
      <c r="O14" t="str">
        <f>テーブル1[[#This Row],[キョルギ階級]]&amp;テーブル1[[#This Row],[性別]]&amp;テーブル1[[#This Row],[学年]]&amp;テーブル1[[#This Row],[体重区分]]&amp;テーブル1[[#This Row],[出場種目]]</f>
        <v>上級男子中１中学生 カデット男子-45キョルギ＆プムセ</v>
      </c>
      <c r="P14" s="1" t="str">
        <f>IFERROR(VLOOKUP(O14,出場区分!$F$2:$G$1000,2,0),"")</f>
        <v>上級男子カデット-45</v>
      </c>
      <c r="Q14" t="s">
        <v>33</v>
      </c>
      <c r="R14" t="s">
        <v>432</v>
      </c>
      <c r="T14" t="s">
        <v>342</v>
      </c>
      <c r="U14" t="s">
        <v>430</v>
      </c>
      <c r="W14" t="s">
        <v>18</v>
      </c>
      <c r="X14" s="1">
        <f t="shared" ref="X14:X60" si="0">IF(OR(M14="初級",M14="マスター初級",M14="幼児",M14="ビギナー"),5000,IF(OR(M14="上級",M14="パラ",M14="マスター上級"),7000,0))+
IF(OR(Q14="ビギナー",Q14="パラ",Q14="初級",Q14="ファースト＆ブランク"),5000,IF(Q14="上級",7000,IF(Q14="ペア",4000,0)))+
IF(U14="有",3000,0)+IF(OR(R14="ファミリー",R14="きょうだい",R14="お友達",R14="男女"),4000,0)</f>
        <v>21000</v>
      </c>
    </row>
    <row r="15" spans="1:27" x14ac:dyDescent="0.4">
      <c r="A15" s="3">
        <v>1</v>
      </c>
      <c r="G15" s="4"/>
      <c r="H15" s="1">
        <f>DATEDIF(テーブル1[[#This Row],[生年月日]],"2025/12/31","Y")</f>
        <v>125</v>
      </c>
      <c r="J15" s="15"/>
      <c r="K15" s="14"/>
      <c r="L15" s="14"/>
      <c r="O15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15" s="1" t="str">
        <f>IFERROR(VLOOKUP(O15,出場区分!$F$2:$G$1000,2,0),"")</f>
        <v/>
      </c>
      <c r="Q15" s="3" t="s">
        <v>342</v>
      </c>
      <c r="R15" s="3" t="s">
        <v>342</v>
      </c>
      <c r="T15" s="3" t="s">
        <v>342</v>
      </c>
      <c r="U15" s="3" t="s">
        <v>342</v>
      </c>
      <c r="X15" s="1">
        <f t="shared" si="0"/>
        <v>0</v>
      </c>
      <c r="Z15" s="3" t="s">
        <v>20</v>
      </c>
    </row>
    <row r="16" spans="1:27" x14ac:dyDescent="0.4">
      <c r="A16" s="3">
        <v>2</v>
      </c>
      <c r="G16" s="4"/>
      <c r="H16" s="1">
        <f>DATEDIF(テーブル1[[#This Row],[生年月日]],"2025/12/31","Y")</f>
        <v>125</v>
      </c>
      <c r="J16" s="15"/>
      <c r="K16" s="14"/>
      <c r="L16" s="14"/>
      <c r="O16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16" s="1" t="str">
        <f>IFERROR(VLOOKUP(O16,出場区分!$F$2:$G$1000,2,0),"")</f>
        <v/>
      </c>
      <c r="Q16" s="3" t="s">
        <v>342</v>
      </c>
      <c r="R16" s="3" t="s">
        <v>342</v>
      </c>
      <c r="T16" s="3" t="s">
        <v>342</v>
      </c>
      <c r="U16" s="3" t="s">
        <v>342</v>
      </c>
      <c r="X16" s="1">
        <f t="shared" si="0"/>
        <v>0</v>
      </c>
      <c r="Z16" s="3" t="s">
        <v>21</v>
      </c>
    </row>
    <row r="17" spans="1:26" x14ac:dyDescent="0.4">
      <c r="A17" s="3">
        <v>3</v>
      </c>
      <c r="G17" s="4"/>
      <c r="H17" s="1">
        <f>DATEDIF(テーブル1[[#This Row],[生年月日]],"2025/12/31","Y")</f>
        <v>125</v>
      </c>
      <c r="J17" s="15"/>
      <c r="K17" s="14"/>
      <c r="L17" s="14"/>
      <c r="O17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17" s="1" t="str">
        <f>IFERROR(VLOOKUP(O17,出場区分!$F$2:$G$1000,2,0),"")</f>
        <v/>
      </c>
      <c r="Q17" s="3" t="s">
        <v>342</v>
      </c>
      <c r="R17" s="3" t="s">
        <v>342</v>
      </c>
      <c r="T17" s="3" t="s">
        <v>342</v>
      </c>
      <c r="U17" s="3" t="s">
        <v>342</v>
      </c>
      <c r="X17" s="1">
        <f t="shared" si="0"/>
        <v>0</v>
      </c>
      <c r="Z17" s="3" t="s">
        <v>24</v>
      </c>
    </row>
    <row r="18" spans="1:26" x14ac:dyDescent="0.4">
      <c r="A18" s="3">
        <v>4</v>
      </c>
      <c r="G18" s="4"/>
      <c r="H18" s="1">
        <f>DATEDIF(テーブル1[[#This Row],[生年月日]],"2025/12/31","Y")</f>
        <v>125</v>
      </c>
      <c r="J18" s="15"/>
      <c r="K18" s="14"/>
      <c r="L18" s="14"/>
      <c r="O18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18" s="1" t="str">
        <f>IFERROR(VLOOKUP(O18,出場区分!$F$2:$G$1000,2,0),"")</f>
        <v/>
      </c>
      <c r="Q18" s="3" t="s">
        <v>342</v>
      </c>
      <c r="R18" s="3" t="s">
        <v>342</v>
      </c>
      <c r="T18" s="3" t="s">
        <v>342</v>
      </c>
      <c r="U18" s="3" t="s">
        <v>342</v>
      </c>
      <c r="X18" s="1">
        <f t="shared" si="0"/>
        <v>0</v>
      </c>
      <c r="Z18" s="3" t="s">
        <v>27</v>
      </c>
    </row>
    <row r="19" spans="1:26" x14ac:dyDescent="0.4">
      <c r="A19" s="3">
        <v>5</v>
      </c>
      <c r="G19" s="4"/>
      <c r="H19" s="1">
        <f>DATEDIF(テーブル1[[#This Row],[生年月日]],"2025/12/31","Y")</f>
        <v>125</v>
      </c>
      <c r="J19" s="15"/>
      <c r="K19" s="14"/>
      <c r="L19" s="14"/>
      <c r="O19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19" s="1" t="str">
        <f>IFERROR(VLOOKUP(O19,出場区分!$F$2:$G$1000,2,0),"")</f>
        <v/>
      </c>
      <c r="Q19" s="3" t="s">
        <v>342</v>
      </c>
      <c r="R19" s="3" t="s">
        <v>342</v>
      </c>
      <c r="T19" s="3" t="s">
        <v>342</v>
      </c>
      <c r="U19" s="3" t="s">
        <v>342</v>
      </c>
      <c r="X19" s="1">
        <f t="shared" si="0"/>
        <v>0</v>
      </c>
      <c r="Z19" s="3" t="s">
        <v>28</v>
      </c>
    </row>
    <row r="20" spans="1:26" x14ac:dyDescent="0.4">
      <c r="A20" s="3">
        <v>6</v>
      </c>
      <c r="G20" s="4"/>
      <c r="H20" s="1">
        <f>DATEDIF(テーブル1[[#This Row],[生年月日]],"2025/12/31","Y")</f>
        <v>125</v>
      </c>
      <c r="J20" s="15"/>
      <c r="K20" s="14"/>
      <c r="L20" s="14"/>
      <c r="O20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0" s="1" t="str">
        <f>IFERROR(VLOOKUP(O20,出場区分!$F$2:$G$1000,2,0),"")</f>
        <v/>
      </c>
      <c r="Q20" s="3" t="s">
        <v>342</v>
      </c>
      <c r="R20" s="3" t="s">
        <v>342</v>
      </c>
      <c r="T20" s="3" t="s">
        <v>342</v>
      </c>
      <c r="U20" s="3" t="s">
        <v>342</v>
      </c>
      <c r="X20" s="1">
        <f t="shared" si="0"/>
        <v>0</v>
      </c>
      <c r="Z20" s="3" t="s">
        <v>16</v>
      </c>
    </row>
    <row r="21" spans="1:26" x14ac:dyDescent="0.4">
      <c r="A21" s="3">
        <v>7</v>
      </c>
      <c r="G21" s="4"/>
      <c r="H21" s="1">
        <f>DATEDIF(テーブル1[[#This Row],[生年月日]],"2025/12/31","Y")</f>
        <v>125</v>
      </c>
      <c r="J21" s="15"/>
      <c r="K21" s="14"/>
      <c r="L21" s="14"/>
      <c r="O21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1" s="1" t="str">
        <f>IFERROR(VLOOKUP(O21,出場区分!$F$2:$G$1000,2,0),"")</f>
        <v/>
      </c>
      <c r="Q21" s="3" t="s">
        <v>342</v>
      </c>
      <c r="R21" s="3" t="s">
        <v>342</v>
      </c>
      <c r="T21" s="3" t="s">
        <v>342</v>
      </c>
      <c r="U21" s="3" t="s">
        <v>342</v>
      </c>
      <c r="X21" s="1">
        <f t="shared" si="0"/>
        <v>0</v>
      </c>
      <c r="Z21" s="3" t="s">
        <v>29</v>
      </c>
    </row>
    <row r="22" spans="1:26" x14ac:dyDescent="0.4">
      <c r="A22" s="3">
        <v>8</v>
      </c>
      <c r="G22" s="4"/>
      <c r="H22" s="1">
        <f>DATEDIF(テーブル1[[#This Row],[生年月日]],"2025/12/31","Y")</f>
        <v>125</v>
      </c>
      <c r="J22" s="15"/>
      <c r="K22" s="14"/>
      <c r="L22" s="14"/>
      <c r="O22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2" s="1" t="str">
        <f>IFERROR(VLOOKUP(O22,出場区分!$F$2:$G$1000,2,0),"")</f>
        <v/>
      </c>
      <c r="Q22" s="3" t="s">
        <v>342</v>
      </c>
      <c r="R22" s="3" t="s">
        <v>342</v>
      </c>
      <c r="T22" s="3" t="s">
        <v>342</v>
      </c>
      <c r="U22" s="3" t="s">
        <v>342</v>
      </c>
      <c r="X22" s="1">
        <f t="shared" si="0"/>
        <v>0</v>
      </c>
      <c r="Z22" s="3" t="s">
        <v>30</v>
      </c>
    </row>
    <row r="23" spans="1:26" x14ac:dyDescent="0.4">
      <c r="A23" s="3">
        <v>9</v>
      </c>
      <c r="G23" s="4"/>
      <c r="H23" s="1">
        <f>DATEDIF(テーブル1[[#This Row],[生年月日]],"2025/12/31","Y")</f>
        <v>125</v>
      </c>
      <c r="J23" s="15"/>
      <c r="K23" s="14"/>
      <c r="L23" s="14"/>
      <c r="O23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3" s="1" t="str">
        <f>IFERROR(VLOOKUP(O23,出場区分!$F$2:$G$1000,2,0),"")</f>
        <v/>
      </c>
      <c r="Q23" s="3" t="s">
        <v>342</v>
      </c>
      <c r="R23" s="3" t="s">
        <v>342</v>
      </c>
      <c r="T23" s="3" t="s">
        <v>342</v>
      </c>
      <c r="U23" s="3" t="s">
        <v>342</v>
      </c>
      <c r="X23" s="1">
        <f t="shared" si="0"/>
        <v>0</v>
      </c>
      <c r="Z23" s="3" t="s">
        <v>31</v>
      </c>
    </row>
    <row r="24" spans="1:26" x14ac:dyDescent="0.4">
      <c r="A24" s="3">
        <v>10</v>
      </c>
      <c r="G24" s="4"/>
      <c r="H24" s="1">
        <f>DATEDIF(テーブル1[[#This Row],[生年月日]],"2025/12/31","Y")</f>
        <v>125</v>
      </c>
      <c r="J24" s="15"/>
      <c r="K24" s="14"/>
      <c r="L24" s="14"/>
      <c r="O24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4" s="1" t="str">
        <f>IFERROR(VLOOKUP(O24,出場区分!$F$2:$G$1000,2,0),"")</f>
        <v/>
      </c>
      <c r="Q24" s="3" t="s">
        <v>342</v>
      </c>
      <c r="R24" s="3" t="s">
        <v>342</v>
      </c>
      <c r="T24" s="3" t="s">
        <v>342</v>
      </c>
      <c r="U24" s="3" t="s">
        <v>342</v>
      </c>
      <c r="X24" s="1">
        <f t="shared" si="0"/>
        <v>0</v>
      </c>
      <c r="Z24" s="3" t="s">
        <v>32</v>
      </c>
    </row>
    <row r="25" spans="1:26" x14ac:dyDescent="0.4">
      <c r="A25" s="3">
        <v>11</v>
      </c>
      <c r="G25" s="4"/>
      <c r="H25" s="1">
        <f>DATEDIF(テーブル1[[#This Row],[生年月日]],"2025/12/31","Y")</f>
        <v>125</v>
      </c>
      <c r="J25" s="15"/>
      <c r="K25" s="14"/>
      <c r="L25" s="14"/>
      <c r="O25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5" s="1" t="str">
        <f>IFERROR(VLOOKUP(O25,出場区分!$F$2:$G$1000,2,0),"")</f>
        <v/>
      </c>
      <c r="Q25" s="3" t="s">
        <v>342</v>
      </c>
      <c r="R25" s="3" t="s">
        <v>342</v>
      </c>
      <c r="T25" s="3" t="s">
        <v>342</v>
      </c>
      <c r="U25" s="3" t="s">
        <v>342</v>
      </c>
      <c r="W25" s="9"/>
      <c r="X25" s="39">
        <f t="shared" si="0"/>
        <v>0</v>
      </c>
      <c r="Z25" s="3" t="s">
        <v>35</v>
      </c>
    </row>
    <row r="26" spans="1:26" x14ac:dyDescent="0.4">
      <c r="A26" s="3">
        <v>12</v>
      </c>
      <c r="G26" s="4"/>
      <c r="H26" s="1">
        <f>DATEDIF(テーブル1[[#This Row],[生年月日]],"2025/12/31","Y")</f>
        <v>125</v>
      </c>
      <c r="J26" s="15"/>
      <c r="K26" s="14"/>
      <c r="L26" s="14"/>
      <c r="O26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6" s="1" t="str">
        <f>IFERROR(VLOOKUP(O26,出場区分!$F$2:$G$1000,2,0),"")</f>
        <v/>
      </c>
      <c r="Q26" s="3" t="s">
        <v>342</v>
      </c>
      <c r="R26" s="3" t="s">
        <v>342</v>
      </c>
      <c r="T26" s="3" t="s">
        <v>342</v>
      </c>
      <c r="U26" s="3" t="s">
        <v>342</v>
      </c>
      <c r="W26" s="9"/>
      <c r="X26" s="39">
        <f t="shared" si="0"/>
        <v>0</v>
      </c>
      <c r="Z26" s="3" t="s">
        <v>36</v>
      </c>
    </row>
    <row r="27" spans="1:26" x14ac:dyDescent="0.4">
      <c r="A27" s="3">
        <v>13</v>
      </c>
      <c r="G27" s="4"/>
      <c r="H27" s="1">
        <f>DATEDIF(テーブル1[[#This Row],[生年月日]],"2025/12/31","Y")</f>
        <v>125</v>
      </c>
      <c r="J27" s="15"/>
      <c r="K27" s="14"/>
      <c r="L27" s="14"/>
      <c r="O27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7" s="1" t="str">
        <f>IFERROR(VLOOKUP(O27,出場区分!$F$2:$G$1000,2,0),"")</f>
        <v/>
      </c>
      <c r="Q27" s="3" t="s">
        <v>342</v>
      </c>
      <c r="R27" s="3" t="s">
        <v>342</v>
      </c>
      <c r="T27" s="3" t="s">
        <v>342</v>
      </c>
      <c r="U27" s="3" t="s">
        <v>342</v>
      </c>
      <c r="W27" s="9"/>
      <c r="X27" s="39">
        <f t="shared" si="0"/>
        <v>0</v>
      </c>
      <c r="Z27" s="3" t="s">
        <v>37</v>
      </c>
    </row>
    <row r="28" spans="1:26" x14ac:dyDescent="0.4">
      <c r="A28" s="3">
        <v>14</v>
      </c>
      <c r="G28" s="4"/>
      <c r="H28" s="1">
        <f>DATEDIF(テーブル1[[#This Row],[生年月日]],"2025/12/31","Y")</f>
        <v>125</v>
      </c>
      <c r="J28" s="15"/>
      <c r="K28" s="14"/>
      <c r="L28" s="14"/>
      <c r="O28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8" s="1" t="str">
        <f>IFERROR(VLOOKUP(O28,出場区分!$F$2:$G$1000,2,0),"")</f>
        <v/>
      </c>
      <c r="Q28" s="3" t="s">
        <v>342</v>
      </c>
      <c r="R28" s="3" t="s">
        <v>342</v>
      </c>
      <c r="T28" s="3" t="s">
        <v>342</v>
      </c>
      <c r="U28" s="3" t="s">
        <v>342</v>
      </c>
      <c r="W28" s="9"/>
      <c r="X28" s="39">
        <f t="shared" si="0"/>
        <v>0</v>
      </c>
    </row>
    <row r="29" spans="1:26" x14ac:dyDescent="0.4">
      <c r="A29" s="3">
        <v>15</v>
      </c>
      <c r="G29" s="4"/>
      <c r="H29" s="1">
        <f>DATEDIF(テーブル1[[#This Row],[生年月日]],"2025/12/31","Y")</f>
        <v>125</v>
      </c>
      <c r="J29" s="15"/>
      <c r="K29" s="14"/>
      <c r="L29" s="14"/>
      <c r="O29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29" s="1" t="str">
        <f>IFERROR(VLOOKUP(O29,出場区分!$F$2:$G$1000,2,0),"")</f>
        <v/>
      </c>
      <c r="Q29" s="3" t="s">
        <v>342</v>
      </c>
      <c r="R29" s="3" t="s">
        <v>342</v>
      </c>
      <c r="T29" s="3" t="s">
        <v>342</v>
      </c>
      <c r="U29" s="3" t="s">
        <v>342</v>
      </c>
      <c r="W29" s="9"/>
      <c r="X29" s="39">
        <f t="shared" si="0"/>
        <v>0</v>
      </c>
      <c r="Z29" s="3" t="s">
        <v>20</v>
      </c>
    </row>
    <row r="30" spans="1:26" x14ac:dyDescent="0.4">
      <c r="A30" s="3">
        <v>16</v>
      </c>
      <c r="G30" s="4"/>
      <c r="H30" s="1">
        <f>DATEDIF(テーブル1[[#This Row],[生年月日]],"2025/12/31","Y")</f>
        <v>125</v>
      </c>
      <c r="J30" s="15"/>
      <c r="K30" s="14"/>
      <c r="L30" s="14"/>
      <c r="O30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0" s="1" t="str">
        <f>IFERROR(VLOOKUP(O30,出場区分!$F$2:$G$1000,2,0),"")</f>
        <v/>
      </c>
      <c r="Q30" s="3" t="s">
        <v>342</v>
      </c>
      <c r="R30" s="3" t="s">
        <v>342</v>
      </c>
      <c r="T30" s="3" t="s">
        <v>342</v>
      </c>
      <c r="U30" s="3" t="s">
        <v>342</v>
      </c>
      <c r="W30" s="9"/>
      <c r="X30" s="39">
        <f t="shared" si="0"/>
        <v>0</v>
      </c>
      <c r="Z30" s="3" t="s">
        <v>40</v>
      </c>
    </row>
    <row r="31" spans="1:26" x14ac:dyDescent="0.4">
      <c r="A31" s="3">
        <v>17</v>
      </c>
      <c r="G31" s="4"/>
      <c r="H31" s="1">
        <f>DATEDIF(テーブル1[[#This Row],[生年月日]],"2025/12/31","Y")</f>
        <v>125</v>
      </c>
      <c r="J31" s="15"/>
      <c r="K31" s="14"/>
      <c r="L31" s="14"/>
      <c r="O31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1" s="1" t="str">
        <f>IFERROR(VLOOKUP(O31,出場区分!$F$2:$G$1000,2,0),"")</f>
        <v/>
      </c>
      <c r="Q31" s="3" t="s">
        <v>342</v>
      </c>
      <c r="R31" s="3" t="s">
        <v>342</v>
      </c>
      <c r="T31" s="3" t="s">
        <v>342</v>
      </c>
      <c r="U31" s="3" t="s">
        <v>342</v>
      </c>
      <c r="W31" s="9"/>
      <c r="X31" s="39">
        <f t="shared" si="0"/>
        <v>0</v>
      </c>
      <c r="Z31" s="3" t="s">
        <v>41</v>
      </c>
    </row>
    <row r="32" spans="1:26" x14ac:dyDescent="0.4">
      <c r="A32" s="3">
        <v>18</v>
      </c>
      <c r="G32" s="4"/>
      <c r="H32" s="1">
        <f>DATEDIF(テーブル1[[#This Row],[生年月日]],"2025/12/31","Y")</f>
        <v>125</v>
      </c>
      <c r="J32" s="15"/>
      <c r="K32" s="14"/>
      <c r="L32" s="14"/>
      <c r="O32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2" s="1" t="str">
        <f>IFERROR(VLOOKUP(O32,出場区分!$F$2:$G$1000,2,0),"")</f>
        <v/>
      </c>
      <c r="Q32" s="3" t="s">
        <v>342</v>
      </c>
      <c r="R32" s="3" t="s">
        <v>342</v>
      </c>
      <c r="T32" s="3" t="s">
        <v>342</v>
      </c>
      <c r="U32" s="3" t="s">
        <v>342</v>
      </c>
      <c r="W32" s="9"/>
      <c r="X32" s="39">
        <f t="shared" si="0"/>
        <v>0</v>
      </c>
      <c r="Z32" s="3" t="s">
        <v>42</v>
      </c>
    </row>
    <row r="33" spans="1:26" x14ac:dyDescent="0.4">
      <c r="A33" s="3">
        <v>19</v>
      </c>
      <c r="G33" s="4"/>
      <c r="H33" s="1">
        <f>DATEDIF(テーブル1[[#This Row],[生年月日]],"2025/12/31","Y")</f>
        <v>125</v>
      </c>
      <c r="J33" s="15"/>
      <c r="K33" s="14"/>
      <c r="L33" s="14"/>
      <c r="O33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3" s="1" t="str">
        <f>IFERROR(VLOOKUP(O33,出場区分!$F$2:$G$1000,2,0),"")</f>
        <v/>
      </c>
      <c r="Q33" s="3" t="s">
        <v>342</v>
      </c>
      <c r="R33" s="3" t="s">
        <v>342</v>
      </c>
      <c r="T33" s="3" t="s">
        <v>342</v>
      </c>
      <c r="U33" s="3" t="s">
        <v>342</v>
      </c>
      <c r="W33" s="9"/>
      <c r="X33" s="39">
        <f t="shared" si="0"/>
        <v>0</v>
      </c>
      <c r="Z33" s="3" t="s">
        <v>43</v>
      </c>
    </row>
    <row r="34" spans="1:26" x14ac:dyDescent="0.4">
      <c r="A34" s="3">
        <v>20</v>
      </c>
      <c r="G34" s="4"/>
      <c r="H34" s="1">
        <f>DATEDIF(テーブル1[[#This Row],[生年月日]],"2025/12/31","Y")</f>
        <v>125</v>
      </c>
      <c r="J34" s="15"/>
      <c r="K34" s="14"/>
      <c r="L34" s="14"/>
      <c r="O34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4" s="1" t="str">
        <f>IFERROR(VLOOKUP(O34,出場区分!$F$2:$G$1000,2,0),"")</f>
        <v/>
      </c>
      <c r="Q34" s="3" t="s">
        <v>342</v>
      </c>
      <c r="R34" s="3" t="s">
        <v>342</v>
      </c>
      <c r="T34" s="3" t="s">
        <v>342</v>
      </c>
      <c r="U34" s="3" t="s">
        <v>342</v>
      </c>
      <c r="W34" s="9"/>
      <c r="X34" s="39">
        <f t="shared" si="0"/>
        <v>0</v>
      </c>
      <c r="Z34" s="3" t="s">
        <v>44</v>
      </c>
    </row>
    <row r="35" spans="1:26" x14ac:dyDescent="0.4">
      <c r="A35" s="3">
        <v>21</v>
      </c>
      <c r="G35" s="4"/>
      <c r="H35" s="1">
        <f>DATEDIF(テーブル1[[#This Row],[生年月日]],"2025/12/31","Y")</f>
        <v>125</v>
      </c>
      <c r="J35" s="15"/>
      <c r="K35" s="14"/>
      <c r="L35" s="14"/>
      <c r="O35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5" s="1" t="str">
        <f>IFERROR(VLOOKUP(O35,出場区分!$F$2:$G$1000,2,0),"")</f>
        <v/>
      </c>
      <c r="Q35" s="3" t="s">
        <v>342</v>
      </c>
      <c r="R35" s="3" t="s">
        <v>342</v>
      </c>
      <c r="T35" s="3" t="s">
        <v>342</v>
      </c>
      <c r="U35" s="3" t="s">
        <v>342</v>
      </c>
      <c r="W35" s="9"/>
      <c r="X35" s="39">
        <f t="shared" si="0"/>
        <v>0</v>
      </c>
      <c r="Z35" s="3" t="s">
        <v>45</v>
      </c>
    </row>
    <row r="36" spans="1:26" x14ac:dyDescent="0.4">
      <c r="A36" s="3">
        <v>22</v>
      </c>
      <c r="G36" s="4"/>
      <c r="H36" s="1">
        <f>DATEDIF(テーブル1[[#This Row],[生年月日]],"2025/12/31","Y")</f>
        <v>125</v>
      </c>
      <c r="J36" s="15"/>
      <c r="K36" s="14"/>
      <c r="L36" s="14"/>
      <c r="O36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6" s="1" t="str">
        <f>IFERROR(VLOOKUP(O36,出場区分!$F$2:$G$1000,2,0),"")</f>
        <v/>
      </c>
      <c r="Q36" s="3" t="s">
        <v>342</v>
      </c>
      <c r="R36" s="3" t="s">
        <v>342</v>
      </c>
      <c r="T36" s="3" t="s">
        <v>342</v>
      </c>
      <c r="U36" s="3" t="s">
        <v>342</v>
      </c>
      <c r="X36" s="1">
        <f t="shared" si="0"/>
        <v>0</v>
      </c>
      <c r="Z36" s="3" t="s">
        <v>46</v>
      </c>
    </row>
    <row r="37" spans="1:26" x14ac:dyDescent="0.4">
      <c r="A37" s="3">
        <v>23</v>
      </c>
      <c r="G37" s="4"/>
      <c r="H37" s="1">
        <f>DATEDIF(テーブル1[[#This Row],[生年月日]],"2025/12/31","Y")</f>
        <v>125</v>
      </c>
      <c r="J37" s="15"/>
      <c r="K37" s="14"/>
      <c r="L37" s="14"/>
      <c r="O37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7" s="1" t="str">
        <f>IFERROR(VLOOKUP(O37,出場区分!$F$2:$G$1000,2,0),"")</f>
        <v/>
      </c>
      <c r="Q37" s="3" t="s">
        <v>342</v>
      </c>
      <c r="R37" s="3" t="s">
        <v>342</v>
      </c>
      <c r="T37" s="3" t="s">
        <v>342</v>
      </c>
      <c r="U37" s="3" t="s">
        <v>342</v>
      </c>
      <c r="X37" s="1">
        <f t="shared" si="0"/>
        <v>0</v>
      </c>
      <c r="Z37" s="3" t="s">
        <v>47</v>
      </c>
    </row>
    <row r="38" spans="1:26" x14ac:dyDescent="0.4">
      <c r="A38" s="3">
        <v>24</v>
      </c>
      <c r="G38" s="4"/>
      <c r="H38" s="1">
        <f>DATEDIF(テーブル1[[#This Row],[生年月日]],"2025/12/31","Y")</f>
        <v>125</v>
      </c>
      <c r="J38" s="15"/>
      <c r="K38" s="14"/>
      <c r="L38" s="14"/>
      <c r="O38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8" s="1" t="str">
        <f>IFERROR(VLOOKUP(O38,出場区分!$F$2:$G$1000,2,0),"")</f>
        <v/>
      </c>
      <c r="Q38" s="3" t="s">
        <v>342</v>
      </c>
      <c r="R38" s="3" t="s">
        <v>342</v>
      </c>
      <c r="T38" s="3" t="s">
        <v>342</v>
      </c>
      <c r="U38" s="3" t="s">
        <v>342</v>
      </c>
      <c r="X38" s="1">
        <f t="shared" si="0"/>
        <v>0</v>
      </c>
      <c r="Z38" s="3" t="s">
        <v>48</v>
      </c>
    </row>
    <row r="39" spans="1:26" x14ac:dyDescent="0.4">
      <c r="A39" s="3">
        <v>25</v>
      </c>
      <c r="G39" s="4"/>
      <c r="H39" s="1">
        <f>DATEDIF(テーブル1[[#This Row],[生年月日]],"2025/12/31","Y")</f>
        <v>125</v>
      </c>
      <c r="J39" s="15"/>
      <c r="K39" s="14"/>
      <c r="L39" s="14"/>
      <c r="O39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39" s="1" t="str">
        <f>IFERROR(VLOOKUP(O39,出場区分!$F$2:$G$1000,2,0),"")</f>
        <v/>
      </c>
      <c r="Q39" s="3" t="s">
        <v>342</v>
      </c>
      <c r="R39" s="3" t="s">
        <v>342</v>
      </c>
      <c r="T39" s="3" t="s">
        <v>342</v>
      </c>
      <c r="U39" s="3" t="s">
        <v>342</v>
      </c>
      <c r="X39" s="1">
        <f t="shared" si="0"/>
        <v>0</v>
      </c>
      <c r="Z39" s="3" t="s">
        <v>49</v>
      </c>
    </row>
    <row r="40" spans="1:26" x14ac:dyDescent="0.4">
      <c r="A40" s="3">
        <v>26</v>
      </c>
      <c r="G40" s="4"/>
      <c r="H40" s="1">
        <f>DATEDIF(テーブル1[[#This Row],[生年月日]],"2025/12/31","Y")</f>
        <v>125</v>
      </c>
      <c r="J40" s="15"/>
      <c r="K40" s="14"/>
      <c r="L40" s="14"/>
      <c r="O40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0" s="1" t="str">
        <f>IFERROR(VLOOKUP(O40,出場区分!$F$2:$G$1000,2,0),"")</f>
        <v/>
      </c>
      <c r="Q40" s="3" t="s">
        <v>342</v>
      </c>
      <c r="R40" s="3" t="s">
        <v>342</v>
      </c>
      <c r="T40" s="3" t="s">
        <v>342</v>
      </c>
      <c r="U40" s="3" t="s">
        <v>342</v>
      </c>
      <c r="X40" s="1">
        <f t="shared" si="0"/>
        <v>0</v>
      </c>
      <c r="Z40" s="4">
        <v>45962</v>
      </c>
    </row>
    <row r="41" spans="1:26" x14ac:dyDescent="0.4">
      <c r="A41" s="3">
        <v>27</v>
      </c>
      <c r="G41" s="4"/>
      <c r="H41" s="1">
        <f>DATEDIF(テーブル1[[#This Row],[生年月日]],"2025/12/31","Y")</f>
        <v>125</v>
      </c>
      <c r="J41" s="15"/>
      <c r="K41" s="14"/>
      <c r="L41" s="14"/>
      <c r="O41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1" s="1" t="str">
        <f>IFERROR(VLOOKUP(O41,出場区分!$F$2:$G$1000,2,0),"")</f>
        <v/>
      </c>
      <c r="Q41" s="3" t="s">
        <v>342</v>
      </c>
      <c r="R41" s="3" t="s">
        <v>342</v>
      </c>
      <c r="T41" s="3" t="s">
        <v>342</v>
      </c>
      <c r="U41" s="3" t="s">
        <v>342</v>
      </c>
      <c r="X41" s="1">
        <f t="shared" si="0"/>
        <v>0</v>
      </c>
    </row>
    <row r="42" spans="1:26" x14ac:dyDescent="0.4">
      <c r="A42" s="3">
        <v>28</v>
      </c>
      <c r="G42" s="4"/>
      <c r="H42" s="1">
        <f>DATEDIF(テーブル1[[#This Row],[生年月日]],"2025/12/31","Y")</f>
        <v>125</v>
      </c>
      <c r="J42" s="15"/>
      <c r="K42" s="14"/>
      <c r="L42" s="14"/>
      <c r="O42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2" s="1" t="str">
        <f>IFERROR(VLOOKUP(O42,出場区分!$F$2:$G$1000,2,0),"")</f>
        <v/>
      </c>
      <c r="Q42" s="3" t="s">
        <v>342</v>
      </c>
      <c r="R42" s="3" t="s">
        <v>342</v>
      </c>
      <c r="T42" s="3" t="s">
        <v>342</v>
      </c>
      <c r="U42" s="3" t="s">
        <v>342</v>
      </c>
      <c r="X42" s="1">
        <f t="shared" si="0"/>
        <v>0</v>
      </c>
    </row>
    <row r="43" spans="1:26" x14ac:dyDescent="0.4">
      <c r="A43" s="3">
        <v>29</v>
      </c>
      <c r="G43" s="4"/>
      <c r="H43" s="1">
        <f>DATEDIF(テーブル1[[#This Row],[生年月日]],"2025/12/31","Y")</f>
        <v>125</v>
      </c>
      <c r="J43" s="15"/>
      <c r="K43" s="14"/>
      <c r="L43" s="14"/>
      <c r="O43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3" s="1" t="str">
        <f>IFERROR(VLOOKUP(O43,出場区分!$F$2:$G$1000,2,0),"")</f>
        <v/>
      </c>
      <c r="Q43" s="3" t="s">
        <v>342</v>
      </c>
      <c r="R43" s="3" t="s">
        <v>342</v>
      </c>
      <c r="T43" s="3" t="s">
        <v>342</v>
      </c>
      <c r="U43" s="3" t="s">
        <v>342</v>
      </c>
      <c r="X43" s="1">
        <f t="shared" si="0"/>
        <v>0</v>
      </c>
    </row>
    <row r="44" spans="1:26" x14ac:dyDescent="0.4">
      <c r="A44" s="3">
        <v>30</v>
      </c>
      <c r="G44" s="4"/>
      <c r="H44" s="1">
        <f>DATEDIF(テーブル1[[#This Row],[生年月日]],"2025/12/31","Y")</f>
        <v>125</v>
      </c>
      <c r="J44" s="15"/>
      <c r="K44" s="14"/>
      <c r="L44" s="14"/>
      <c r="O44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4" s="1" t="str">
        <f>IFERROR(VLOOKUP(O44,出場区分!$F$2:$G$1000,2,0),"")</f>
        <v/>
      </c>
      <c r="Q44" s="3" t="s">
        <v>342</v>
      </c>
      <c r="R44" s="3" t="s">
        <v>342</v>
      </c>
      <c r="T44" s="3" t="s">
        <v>342</v>
      </c>
      <c r="U44" s="3" t="s">
        <v>342</v>
      </c>
      <c r="X44" s="1">
        <f t="shared" si="0"/>
        <v>0</v>
      </c>
    </row>
    <row r="45" spans="1:26" x14ac:dyDescent="0.4">
      <c r="A45" s="3">
        <v>31</v>
      </c>
      <c r="G45" s="4"/>
      <c r="H45" s="1">
        <f>DATEDIF(テーブル1[[#This Row],[生年月日]],"2025/12/31","Y")</f>
        <v>125</v>
      </c>
      <c r="J45" s="15"/>
      <c r="K45" s="14"/>
      <c r="L45" s="14"/>
      <c r="O45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5" s="1" t="str">
        <f>IFERROR(VLOOKUP(O45,出場区分!$F$2:$G$1000,2,0),"")</f>
        <v/>
      </c>
      <c r="Q45" s="3" t="s">
        <v>342</v>
      </c>
      <c r="R45" s="3" t="s">
        <v>342</v>
      </c>
      <c r="T45" s="3" t="s">
        <v>342</v>
      </c>
      <c r="U45" s="3" t="s">
        <v>342</v>
      </c>
      <c r="X45" s="1">
        <f t="shared" si="0"/>
        <v>0</v>
      </c>
    </row>
    <row r="46" spans="1:26" x14ac:dyDescent="0.4">
      <c r="A46" s="3">
        <v>32</v>
      </c>
      <c r="G46" s="4"/>
      <c r="H46" s="1">
        <f>DATEDIF(テーブル1[[#This Row],[生年月日]],"2025/12/31","Y")</f>
        <v>125</v>
      </c>
      <c r="J46" s="15"/>
      <c r="K46" s="14"/>
      <c r="L46" s="14"/>
      <c r="O46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6" s="1" t="str">
        <f>IFERROR(VLOOKUP(O46,出場区分!$F$2:$G$1000,2,0),"")</f>
        <v/>
      </c>
      <c r="Q46" s="3" t="s">
        <v>342</v>
      </c>
      <c r="R46" s="3" t="s">
        <v>342</v>
      </c>
      <c r="T46" s="3" t="s">
        <v>342</v>
      </c>
      <c r="U46" s="3" t="s">
        <v>342</v>
      </c>
      <c r="X46" s="1">
        <f t="shared" si="0"/>
        <v>0</v>
      </c>
    </row>
    <row r="47" spans="1:26" x14ac:dyDescent="0.4">
      <c r="A47" s="3">
        <v>33</v>
      </c>
      <c r="G47" s="4"/>
      <c r="H47" s="1">
        <f>DATEDIF(テーブル1[[#This Row],[生年月日]],"2025/12/31","Y")</f>
        <v>125</v>
      </c>
      <c r="J47" s="15"/>
      <c r="K47" s="14"/>
      <c r="L47" s="14"/>
      <c r="O47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7" s="1" t="str">
        <f>IFERROR(VLOOKUP(O47,出場区分!$F$2:$G$1000,2,0),"")</f>
        <v/>
      </c>
      <c r="Q47" s="3" t="s">
        <v>342</v>
      </c>
      <c r="R47" s="3" t="s">
        <v>342</v>
      </c>
      <c r="T47" s="3" t="s">
        <v>342</v>
      </c>
      <c r="U47" s="3" t="s">
        <v>342</v>
      </c>
      <c r="X47" s="1">
        <f t="shared" si="0"/>
        <v>0</v>
      </c>
    </row>
    <row r="48" spans="1:26" x14ac:dyDescent="0.4">
      <c r="A48" s="3">
        <v>34</v>
      </c>
      <c r="G48" s="4"/>
      <c r="H48" s="1">
        <f>DATEDIF(テーブル1[[#This Row],[生年月日]],"2025/12/31","Y")</f>
        <v>125</v>
      </c>
      <c r="J48" s="15"/>
      <c r="K48" s="14"/>
      <c r="L48" s="14"/>
      <c r="O48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8" s="1" t="str">
        <f>IFERROR(VLOOKUP(O48,出場区分!$F$2:$G$1000,2,0),"")</f>
        <v/>
      </c>
      <c r="Q48" s="3" t="s">
        <v>342</v>
      </c>
      <c r="R48" s="3" t="s">
        <v>342</v>
      </c>
      <c r="T48" s="3" t="s">
        <v>342</v>
      </c>
      <c r="U48" s="3" t="s">
        <v>342</v>
      </c>
      <c r="X48" s="1">
        <f t="shared" si="0"/>
        <v>0</v>
      </c>
    </row>
    <row r="49" spans="1:24" x14ac:dyDescent="0.4">
      <c r="A49" s="3">
        <v>35</v>
      </c>
      <c r="G49" s="4"/>
      <c r="H49" s="1">
        <f>DATEDIF(テーブル1[[#This Row],[生年月日]],"2025/12/31","Y")</f>
        <v>125</v>
      </c>
      <c r="J49" s="15"/>
      <c r="K49" s="14"/>
      <c r="L49" s="14"/>
      <c r="O49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49" s="1" t="str">
        <f>IFERROR(VLOOKUP(O49,出場区分!$F$2:$G$1000,2,0),"")</f>
        <v/>
      </c>
      <c r="Q49" s="3" t="s">
        <v>342</v>
      </c>
      <c r="R49" s="3" t="s">
        <v>342</v>
      </c>
      <c r="T49" s="3" t="s">
        <v>342</v>
      </c>
      <c r="U49" s="3" t="s">
        <v>342</v>
      </c>
      <c r="X49" s="1">
        <f t="shared" si="0"/>
        <v>0</v>
      </c>
    </row>
    <row r="50" spans="1:24" x14ac:dyDescent="0.4">
      <c r="A50" s="3">
        <v>36</v>
      </c>
      <c r="G50" s="4"/>
      <c r="H50" s="1">
        <f>DATEDIF(テーブル1[[#This Row],[生年月日]],"2025/12/31","Y")</f>
        <v>125</v>
      </c>
      <c r="J50" s="15"/>
      <c r="K50" s="14"/>
      <c r="L50" s="14"/>
      <c r="O50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0" s="1" t="str">
        <f>IFERROR(VLOOKUP(O50,出場区分!$F$2:$G$1000,2,0),"")</f>
        <v/>
      </c>
      <c r="Q50" s="3" t="s">
        <v>342</v>
      </c>
      <c r="R50" s="3" t="s">
        <v>342</v>
      </c>
      <c r="T50" s="3" t="s">
        <v>342</v>
      </c>
      <c r="U50" s="3" t="s">
        <v>342</v>
      </c>
      <c r="X50" s="1">
        <f t="shared" si="0"/>
        <v>0</v>
      </c>
    </row>
    <row r="51" spans="1:24" x14ac:dyDescent="0.4">
      <c r="A51" s="3">
        <v>37</v>
      </c>
      <c r="G51" s="4"/>
      <c r="H51" s="1">
        <f>DATEDIF(テーブル1[[#This Row],[生年月日]],"2025/12/31","Y")</f>
        <v>125</v>
      </c>
      <c r="J51" s="15"/>
      <c r="K51" s="14"/>
      <c r="L51" s="14"/>
      <c r="O51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1" s="1" t="str">
        <f>IFERROR(VLOOKUP(O51,出場区分!$F$2:$G$1000,2,0),"")</f>
        <v/>
      </c>
      <c r="Q51" s="3" t="s">
        <v>342</v>
      </c>
      <c r="R51" s="3" t="s">
        <v>342</v>
      </c>
      <c r="T51" s="3" t="s">
        <v>342</v>
      </c>
      <c r="U51" s="3" t="s">
        <v>342</v>
      </c>
      <c r="X51" s="1">
        <f t="shared" si="0"/>
        <v>0</v>
      </c>
    </row>
    <row r="52" spans="1:24" x14ac:dyDescent="0.4">
      <c r="A52" s="3">
        <v>38</v>
      </c>
      <c r="G52" s="4"/>
      <c r="H52" s="1">
        <f>DATEDIF(テーブル1[[#This Row],[生年月日]],"2025/12/31","Y")</f>
        <v>125</v>
      </c>
      <c r="J52" s="15"/>
      <c r="K52" s="14"/>
      <c r="L52" s="14"/>
      <c r="O52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2" s="1" t="str">
        <f>IFERROR(VLOOKUP(O52,出場区分!$F$2:$G$1000,2,0),"")</f>
        <v/>
      </c>
      <c r="Q52" s="3" t="s">
        <v>342</v>
      </c>
      <c r="R52" s="3" t="s">
        <v>342</v>
      </c>
      <c r="T52" s="3" t="s">
        <v>342</v>
      </c>
      <c r="U52" s="3" t="s">
        <v>342</v>
      </c>
      <c r="X52" s="1">
        <f t="shared" si="0"/>
        <v>0</v>
      </c>
    </row>
    <row r="53" spans="1:24" x14ac:dyDescent="0.4">
      <c r="A53" s="3">
        <v>39</v>
      </c>
      <c r="G53" s="4"/>
      <c r="H53" s="1">
        <f>DATEDIF(テーブル1[[#This Row],[生年月日]],"2025/12/31","Y")</f>
        <v>125</v>
      </c>
      <c r="J53" s="15"/>
      <c r="K53" s="14"/>
      <c r="L53" s="14"/>
      <c r="O53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3" s="1" t="str">
        <f>IFERROR(VLOOKUP(O53,出場区分!$F$2:$G$1000,2,0),"")</f>
        <v/>
      </c>
      <c r="Q53" s="3" t="s">
        <v>342</v>
      </c>
      <c r="R53" s="3" t="s">
        <v>342</v>
      </c>
      <c r="T53" s="3" t="s">
        <v>342</v>
      </c>
      <c r="U53" s="3" t="s">
        <v>342</v>
      </c>
      <c r="X53" s="1">
        <f t="shared" si="0"/>
        <v>0</v>
      </c>
    </row>
    <row r="54" spans="1:24" x14ac:dyDescent="0.4">
      <c r="A54" s="3">
        <v>40</v>
      </c>
      <c r="G54" s="4"/>
      <c r="H54" s="1">
        <f>DATEDIF(テーブル1[[#This Row],[生年月日]],"2025/12/31","Y")</f>
        <v>125</v>
      </c>
      <c r="J54" s="15"/>
      <c r="K54" s="14"/>
      <c r="L54" s="14"/>
      <c r="O54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4" s="1" t="str">
        <f>IFERROR(VLOOKUP(O54,出場区分!$F$2:$G$1000,2,0),"")</f>
        <v/>
      </c>
      <c r="Q54" s="3" t="s">
        <v>342</v>
      </c>
      <c r="R54" s="3" t="s">
        <v>342</v>
      </c>
      <c r="T54" s="3" t="s">
        <v>342</v>
      </c>
      <c r="U54" s="3" t="s">
        <v>342</v>
      </c>
      <c r="X54" s="1">
        <f t="shared" si="0"/>
        <v>0</v>
      </c>
    </row>
    <row r="55" spans="1:24" x14ac:dyDescent="0.4">
      <c r="A55" s="3">
        <v>41</v>
      </c>
      <c r="G55" s="4"/>
      <c r="H55" s="1">
        <f>DATEDIF(テーブル1[[#This Row],[生年月日]],"2025/12/31","Y")</f>
        <v>125</v>
      </c>
      <c r="J55" s="15"/>
      <c r="K55" s="14"/>
      <c r="L55" s="14"/>
      <c r="O55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5" s="1" t="str">
        <f>IFERROR(VLOOKUP(O55,出場区分!$F$2:$G$1000,2,0),"")</f>
        <v/>
      </c>
      <c r="Q55" s="3" t="s">
        <v>342</v>
      </c>
      <c r="R55" s="3" t="s">
        <v>342</v>
      </c>
      <c r="T55" s="3" t="s">
        <v>342</v>
      </c>
      <c r="U55" s="3" t="s">
        <v>342</v>
      </c>
      <c r="X55" s="1">
        <f t="shared" si="0"/>
        <v>0</v>
      </c>
    </row>
    <row r="56" spans="1:24" x14ac:dyDescent="0.4">
      <c r="A56" s="3">
        <v>42</v>
      </c>
      <c r="G56" s="4"/>
      <c r="H56" s="1">
        <f>DATEDIF(テーブル1[[#This Row],[生年月日]],"2025/12/31","Y")</f>
        <v>125</v>
      </c>
      <c r="J56" s="15"/>
      <c r="K56" s="14"/>
      <c r="L56" s="14"/>
      <c r="O56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6" s="1" t="str">
        <f>IFERROR(VLOOKUP(O56,出場区分!$F$2:$G$1000,2,0),"")</f>
        <v/>
      </c>
      <c r="Q56" s="3" t="s">
        <v>342</v>
      </c>
      <c r="R56" s="3" t="s">
        <v>342</v>
      </c>
      <c r="T56" s="3" t="s">
        <v>342</v>
      </c>
      <c r="U56" s="3" t="s">
        <v>342</v>
      </c>
      <c r="X56" s="1">
        <f t="shared" si="0"/>
        <v>0</v>
      </c>
    </row>
    <row r="57" spans="1:24" x14ac:dyDescent="0.4">
      <c r="A57" s="3">
        <v>43</v>
      </c>
      <c r="G57" s="4"/>
      <c r="H57" s="1">
        <f>DATEDIF(テーブル1[[#This Row],[生年月日]],"2025/12/31","Y")</f>
        <v>125</v>
      </c>
      <c r="J57" s="15"/>
      <c r="K57" s="14"/>
      <c r="L57" s="14"/>
      <c r="O57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7" s="1" t="str">
        <f>IFERROR(VLOOKUP(O57,出場区分!$F$2:$G$1000,2,0),"")</f>
        <v/>
      </c>
      <c r="Q57" s="3" t="s">
        <v>342</v>
      </c>
      <c r="R57" s="3" t="s">
        <v>342</v>
      </c>
      <c r="T57" s="3" t="s">
        <v>342</v>
      </c>
      <c r="U57" s="3" t="s">
        <v>342</v>
      </c>
      <c r="X57" s="1">
        <f t="shared" si="0"/>
        <v>0</v>
      </c>
    </row>
    <row r="58" spans="1:24" x14ac:dyDescent="0.4">
      <c r="A58" s="3">
        <v>44</v>
      </c>
      <c r="G58" s="4"/>
      <c r="H58" s="1">
        <f>DATEDIF(テーブル1[[#This Row],[生年月日]],"2025/12/31","Y")</f>
        <v>125</v>
      </c>
      <c r="J58" s="15"/>
      <c r="K58" s="14"/>
      <c r="L58" s="14"/>
      <c r="O58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8" s="1" t="str">
        <f>IFERROR(VLOOKUP(O58,出場区分!$F$2:$G$1000,2,0),"")</f>
        <v/>
      </c>
      <c r="Q58" s="3" t="s">
        <v>342</v>
      </c>
      <c r="R58" s="3" t="s">
        <v>342</v>
      </c>
      <c r="T58" s="3" t="s">
        <v>342</v>
      </c>
      <c r="U58" s="3" t="s">
        <v>342</v>
      </c>
      <c r="X58" s="1">
        <f t="shared" si="0"/>
        <v>0</v>
      </c>
    </row>
    <row r="59" spans="1:24" x14ac:dyDescent="0.4">
      <c r="A59" s="3">
        <v>45</v>
      </c>
      <c r="G59" s="4"/>
      <c r="H59" s="1">
        <f>DATEDIF(テーブル1[[#This Row],[生年月日]],"2025/12/31","Y")</f>
        <v>125</v>
      </c>
      <c r="J59" s="15"/>
      <c r="K59" s="14"/>
      <c r="L59" s="14"/>
      <c r="O59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59" s="1" t="str">
        <f>IFERROR(VLOOKUP(O59,出場区分!$F$2:$G$1000,2,0),"")</f>
        <v/>
      </c>
      <c r="Q59" s="3" t="s">
        <v>342</v>
      </c>
      <c r="R59" s="3" t="s">
        <v>342</v>
      </c>
      <c r="T59" s="3" t="s">
        <v>342</v>
      </c>
      <c r="U59" s="3" t="s">
        <v>342</v>
      </c>
      <c r="X59" s="1">
        <f t="shared" si="0"/>
        <v>0</v>
      </c>
    </row>
    <row r="60" spans="1:24" x14ac:dyDescent="0.4">
      <c r="A60" s="3">
        <v>46</v>
      </c>
      <c r="G60" s="4"/>
      <c r="H60" s="1">
        <f>DATEDIF(テーブル1[[#This Row],[生年月日]],"2025/12/31","Y")</f>
        <v>125</v>
      </c>
      <c r="J60" s="15"/>
      <c r="K60" s="14"/>
      <c r="L60" s="14"/>
      <c r="O60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60" s="1" t="str">
        <f>IFERROR(VLOOKUP(O60,出場区分!$F$2:$G$1000,2,0),"")</f>
        <v/>
      </c>
      <c r="Q60" s="3" t="s">
        <v>342</v>
      </c>
      <c r="R60" s="3" t="s">
        <v>342</v>
      </c>
      <c r="T60" s="3" t="s">
        <v>342</v>
      </c>
      <c r="U60" s="3" t="s">
        <v>342</v>
      </c>
      <c r="X60" s="1">
        <f t="shared" si="0"/>
        <v>0</v>
      </c>
    </row>
    <row r="61" spans="1:24" x14ac:dyDescent="0.4">
      <c r="A61" s="3">
        <v>47</v>
      </c>
      <c r="G61" s="4"/>
      <c r="H61" s="44">
        <f>DATEDIF(テーブル1[[#This Row],[生年月日]],"2025/12/31","Y")</f>
        <v>125</v>
      </c>
      <c r="J61" s="15"/>
      <c r="K61" s="14"/>
      <c r="L61" s="14"/>
      <c r="O61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61" s="44" t="str">
        <f>IFERROR(VLOOKUP(O61,出場区分!$F$2:$G$1000,2,0),"")</f>
        <v/>
      </c>
      <c r="X61" s="1">
        <f t="shared" ref="X61:X68" si="1">IF(OR(M61="初級",M61="マスター初級",M61="幼児",M61="ビギナー"),5000,IF(OR(M61="上級",M61="パラ",M61="マスター上級"),7000,0))+
IF(OR(Q61="ビギナー",Q61="パラ",Q61="初級",Q61="ファースト＆ブランク"),5000,IF(Q61="上級",7000,IF(Q61="ペア",4000,0)))+
IF(U61="有",3000,0)+IF(OR(R61="ファミリー",R61="きょうだい",R61="お友達",R61="男女"),4000,0)</f>
        <v>0</v>
      </c>
    </row>
    <row r="62" spans="1:24" x14ac:dyDescent="0.4">
      <c r="A62" s="3">
        <v>48</v>
      </c>
      <c r="G62" s="4"/>
      <c r="H62" s="44">
        <f>DATEDIF(テーブル1[[#This Row],[生年月日]],"2025/12/31","Y")</f>
        <v>125</v>
      </c>
      <c r="J62" s="15"/>
      <c r="K62" s="14"/>
      <c r="L62" s="14"/>
      <c r="O62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62" s="44" t="str">
        <f>IFERROR(VLOOKUP(O62,出場区分!$F$2:$G$1000,2,0),"")</f>
        <v/>
      </c>
      <c r="X62" s="1">
        <f t="shared" si="1"/>
        <v>0</v>
      </c>
    </row>
    <row r="63" spans="1:24" x14ac:dyDescent="0.4">
      <c r="A63" s="3">
        <v>49</v>
      </c>
      <c r="G63" s="4"/>
      <c r="H63" s="44">
        <f>DATEDIF(テーブル1[[#This Row],[生年月日]],"2025/12/31","Y")</f>
        <v>125</v>
      </c>
      <c r="J63" s="15"/>
      <c r="K63" s="14"/>
      <c r="L63" s="14"/>
      <c r="O63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63" s="44" t="str">
        <f>IFERROR(VLOOKUP(O63,出場区分!$F$2:$G$1000,2,0),"")</f>
        <v/>
      </c>
      <c r="X63" s="1">
        <f t="shared" si="1"/>
        <v>0</v>
      </c>
    </row>
    <row r="64" spans="1:24" x14ac:dyDescent="0.4">
      <c r="A64" s="3">
        <v>50</v>
      </c>
      <c r="G64" s="4"/>
      <c r="H64" s="44">
        <f>DATEDIF(テーブル1[[#This Row],[生年月日]],"2025/12/31","Y")</f>
        <v>125</v>
      </c>
      <c r="J64" s="15"/>
      <c r="K64" s="14"/>
      <c r="L64" s="14"/>
      <c r="O64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64" s="44" t="str">
        <f>IFERROR(VLOOKUP(O64,出場区分!$F$2:$G$1000,2,0),"")</f>
        <v/>
      </c>
      <c r="X64" s="1">
        <f t="shared" si="1"/>
        <v>0</v>
      </c>
    </row>
    <row r="65" spans="1:24" x14ac:dyDescent="0.4">
      <c r="A65" s="3">
        <v>51</v>
      </c>
      <c r="G65" s="4"/>
      <c r="H65" s="44">
        <f>DATEDIF(テーブル1[[#This Row],[生年月日]],"2025/12/31","Y")</f>
        <v>125</v>
      </c>
      <c r="J65" s="15"/>
      <c r="K65" s="14"/>
      <c r="L65" s="14"/>
      <c r="O65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65" s="44" t="str">
        <f>IFERROR(VLOOKUP(O65,出場区分!$F$2:$G$1000,2,0),"")</f>
        <v/>
      </c>
      <c r="X65" s="1">
        <f t="shared" si="1"/>
        <v>0</v>
      </c>
    </row>
    <row r="66" spans="1:24" x14ac:dyDescent="0.4">
      <c r="A66" s="3">
        <v>52</v>
      </c>
      <c r="G66" s="4"/>
      <c r="H66" s="44">
        <f>DATEDIF(テーブル1[[#This Row],[生年月日]],"2025/12/31","Y")</f>
        <v>125</v>
      </c>
      <c r="J66" s="15"/>
      <c r="K66" s="14"/>
      <c r="L66" s="14"/>
      <c r="O66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66" s="44" t="str">
        <f>IFERROR(VLOOKUP(O66,出場区分!$F$2:$G$1000,2,0),"")</f>
        <v/>
      </c>
      <c r="X66" s="1">
        <f t="shared" si="1"/>
        <v>0</v>
      </c>
    </row>
    <row r="67" spans="1:24" x14ac:dyDescent="0.4">
      <c r="A67" s="3">
        <v>53</v>
      </c>
      <c r="G67" s="4"/>
      <c r="H67" s="44">
        <f>DATEDIF(テーブル1[[#This Row],[生年月日]],"2025/12/31","Y")</f>
        <v>125</v>
      </c>
      <c r="J67" s="15"/>
      <c r="K67" s="14"/>
      <c r="L67" s="14"/>
      <c r="O67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67" s="44" t="str">
        <f>IFERROR(VLOOKUP(O67,出場区分!$F$2:$G$1000,2,0),"")</f>
        <v/>
      </c>
      <c r="X67" s="1">
        <f t="shared" si="1"/>
        <v>0</v>
      </c>
    </row>
    <row r="68" spans="1:24" x14ac:dyDescent="0.4">
      <c r="A68" s="3">
        <v>54</v>
      </c>
      <c r="G68" s="4"/>
      <c r="H68" s="44">
        <f>DATEDIF(テーブル1[[#This Row],[生年月日]],"2025/12/31","Y")</f>
        <v>125</v>
      </c>
      <c r="J68" s="15"/>
      <c r="K68" s="14"/>
      <c r="L68" s="14"/>
      <c r="O68" s="3" t="str">
        <f>テーブル1[[#This Row],[キョルギ階級]]&amp;テーブル1[[#This Row],[性別]]&amp;テーブル1[[#This Row],[学年]]&amp;テーブル1[[#This Row],[体重区分]]&amp;テーブル1[[#This Row],[出場種目]]</f>
        <v/>
      </c>
      <c r="P68" s="44" t="str">
        <f>IFERROR(VLOOKUP(O68,出場区分!$F$2:$G$1000,2,0),"")</f>
        <v/>
      </c>
      <c r="X68" s="1">
        <f t="shared" si="1"/>
        <v>0</v>
      </c>
    </row>
  </sheetData>
  <sheetProtection algorithmName="SHA-512" hashValue="HveZ4u6OX5+x/hL8VOu+o472I7mUiMRa7Hsuu9WdjC+iSUCbOYXHyMOIl+hl6zEyVXLx1YkmbEMZV4upnbXHbw==" saltValue="b9ms8DAbZgVF1p8VoiUpBg==" spinCount="100000" sheet="1" formatCells="0" formatColumns="0" formatRows="0" deleteRows="0"/>
  <mergeCells count="5">
    <mergeCell ref="E4:I4"/>
    <mergeCell ref="E5:I5"/>
    <mergeCell ref="F6:I6"/>
    <mergeCell ref="E7:I7"/>
    <mergeCell ref="E8:I8"/>
  </mergeCells>
  <phoneticPr fontId="1"/>
  <conditionalFormatting sqref="P14:P68">
    <cfRule type="beginsWith" dxfId="11" priority="1" operator="beginsWith" text="0">
      <formula>LEFT(P14,LEN("0"))="0"</formula>
    </cfRule>
  </conditionalFormatting>
  <dataValidations count="11">
    <dataValidation imeMode="fullKatakana" allowBlank="1" showInputMessage="1" showErrorMessage="1" sqref="C14:D68" xr:uid="{AD21F5D6-579D-43A3-A57D-003D501D0BD4}"/>
    <dataValidation type="list" allowBlank="1" showInputMessage="1" showErrorMessage="1" sqref="E14:E68 T14:T68" xr:uid="{3946165A-1B44-4A1C-AB2D-E50069AA0B17}">
      <formula1>"☆選択してください,男子,女子"</formula1>
    </dataValidation>
    <dataValidation type="list" allowBlank="1" showInputMessage="1" showErrorMessage="1" sqref="F14:F68" xr:uid="{09162E2B-3BE8-488C-B779-C5854F5DE3A5}">
      <formula1>学年</formula1>
    </dataValidation>
    <dataValidation type="list" allowBlank="1" showInputMessage="1" showErrorMessage="1" sqref="M14:M68" xr:uid="{8DECE3B0-C5AD-4190-9BF8-EA3BDCFA1C45}">
      <formula1>"☆選択してください,幼児,ビギナー,パラ,マスター初級,マスター上級,初級,上級"</formula1>
    </dataValidation>
    <dataValidation type="list" allowBlank="1" showInputMessage="1" showErrorMessage="1" sqref="Y14:Y68" xr:uid="{C19581CA-5A59-4F68-B506-1A53E055A5EF}">
      <formula1>"欠場,棄権"</formula1>
    </dataValidation>
    <dataValidation type="list" allowBlank="1" showInputMessage="1" showErrorMessage="1" sqref="L36:L43" xr:uid="{2527E28E-AA7A-4F3C-928A-BB5940F3B5B8}">
      <formula1>"キョルギ,プムセ,キョルギ＆プムセ,パラキョルギ"</formula1>
    </dataValidation>
    <dataValidation type="list" allowBlank="1" showInputMessage="1" showErrorMessage="1" sqref="Q14:Q68" xr:uid="{37106838-9A3E-4216-AC90-4D4A95ED88B7}">
      <formula1>"☆選択してください,ビギナー,パラ,初級,上級,ファースト＆ブランク,"</formula1>
    </dataValidation>
    <dataValidation type="list" allowBlank="1" showInputMessage="1" showErrorMessage="1" sqref="I14:I68" xr:uid="{D4F090BE-72F2-462E-8ED3-A351C48E7163}">
      <formula1>"☆選択してください,10級,9級,8級,7級,6級,5級,4級,3級,2級,1級,初段以上"</formula1>
    </dataValidation>
    <dataValidation type="list" allowBlank="1" showInputMessage="1" showErrorMessage="1" sqref="R14:R68" xr:uid="{DA032694-C70F-4C55-B39B-EF3B25F01C75}">
      <formula1>"☆選択してください,ファミリー,きょうだい,お友達,男女"</formula1>
    </dataValidation>
    <dataValidation type="list" allowBlank="1" showInputMessage="1" showErrorMessage="1" sqref="U14:U68" xr:uid="{4E54FF8E-DAFA-4119-91D7-8A9435A25B84}">
      <formula1>"☆選択してください,有"</formula1>
    </dataValidation>
    <dataValidation type="list" allowBlank="1" showInputMessage="1" showErrorMessage="1" sqref="L14:L35" xr:uid="{EB25D5F0-C032-41CF-8246-C18C8839968B}">
      <formula1>"☆選択してください,キョルギ,プムセ,キョルギ＆プムセ,パラキョルギ"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2A1258-0FC2-4A8A-95C5-60C8AEEC3A0B}">
          <x14:formula1>
            <xm:f>体重区分と階級区分!$A$1:$A$120</xm:f>
          </x14:formula1>
          <xm:sqref>N17:N68 N14:N15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CF9A-C6C9-41B8-848F-AEAEC09FF8C6}">
  <sheetPr>
    <tabColor rgb="FFFFFF00"/>
  </sheetPr>
  <dimension ref="B2:D3"/>
  <sheetViews>
    <sheetView workbookViewId="0">
      <selection activeCell="C7" sqref="C7"/>
    </sheetView>
  </sheetViews>
  <sheetFormatPr defaultRowHeight="18.75" x14ac:dyDescent="0.4"/>
  <cols>
    <col min="1" max="1" width="0.625" customWidth="1"/>
    <col min="2" max="2" width="22.875" customWidth="1"/>
    <col min="3" max="3" width="49.125" style="10" customWidth="1"/>
    <col min="4" max="4" width="8.625" style="12"/>
  </cols>
  <sheetData>
    <row r="2" spans="2:4" x14ac:dyDescent="0.4">
      <c r="B2" t="s">
        <v>50</v>
      </c>
      <c r="C2" s="10" t="s">
        <v>51</v>
      </c>
      <c r="D2" s="12" t="s">
        <v>52</v>
      </c>
    </row>
    <row r="3" spans="2:4" ht="37.5" x14ac:dyDescent="0.4">
      <c r="B3" t="s">
        <v>53</v>
      </c>
      <c r="C3" s="10" t="s">
        <v>54</v>
      </c>
      <c r="D3" s="11" t="s">
        <v>55</v>
      </c>
    </row>
  </sheetData>
  <phoneticPr fontId="1"/>
  <pageMargins left="0.25" right="0.25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8374-599E-4545-8426-1053D6917F45}">
  <dimension ref="A1:I34"/>
  <sheetViews>
    <sheetView workbookViewId="0">
      <selection activeCell="H9" sqref="H9"/>
    </sheetView>
  </sheetViews>
  <sheetFormatPr defaultColWidth="9" defaultRowHeight="18.75" x14ac:dyDescent="0.4"/>
  <cols>
    <col min="1" max="1" width="3.375" style="3" customWidth="1"/>
    <col min="2" max="2" width="14.875" style="3" hidden="1" customWidth="1"/>
    <col min="3" max="3" width="19.125" style="3" bestFit="1" customWidth="1"/>
    <col min="4" max="4" width="12.375" style="3" bestFit="1" customWidth="1"/>
    <col min="5" max="5" width="9" style="3"/>
    <col min="6" max="10" width="3.875" style="3" customWidth="1"/>
    <col min="11" max="16384" width="9" style="3"/>
  </cols>
  <sheetData>
    <row r="1" spans="1:9" x14ac:dyDescent="0.4">
      <c r="C1" s="3" t="s">
        <v>56</v>
      </c>
    </row>
    <row r="2" spans="1:9" x14ac:dyDescent="0.4">
      <c r="A2" s="3">
        <v>1</v>
      </c>
      <c r="B2" s="3">
        <f>INDEX(申し込み!$A$14:$W$68,MATCH(トーナメント!$A2,申し込み!$A$14:$A$68,0),14)</f>
        <v>0</v>
      </c>
      <c r="C2" s="3">
        <f>IFERROR(INDEX(申し込み!$A$14:$W$68,MATCH(トーナメント!$A2,申し込み!$A$14:$A$68,0),14),C1)</f>
        <v>0</v>
      </c>
      <c r="D2">
        <f>INDEX(申し込み!$A$14:$W$68,MATCH(トーナメント!$A2,申し込み!$A$14:$A$68,0),2)</f>
        <v>0</v>
      </c>
      <c r="E2" t="str">
        <f>INDEX(申し込み!$A$14:$W$68,MATCH(トーナメント!$A2,申し込み!$A$14:$A$68,0),15)</f>
        <v/>
      </c>
      <c r="F2" s="16"/>
    </row>
    <row r="3" spans="1:9" x14ac:dyDescent="0.4">
      <c r="C3" s="3">
        <f>IFERROR(INDEX(申し込み!$A$14:$W$68,MATCH(トーナメント!$A3,申し込み!$A$14:$A$68,0),14),C2)</f>
        <v>0</v>
      </c>
      <c r="D3"/>
      <c r="E3"/>
      <c r="F3" s="17"/>
      <c r="G3" s="18"/>
    </row>
    <row r="4" spans="1:9" x14ac:dyDescent="0.4">
      <c r="A4" s="3">
        <v>2</v>
      </c>
      <c r="B4" s="3">
        <f>INDEX(申し込み!$A$14:$W$68,MATCH(トーナメント!$A4,申し込み!$A$14:$A$68,0),14)</f>
        <v>0</v>
      </c>
      <c r="C4" s="3">
        <f>IFERROR(INDEX(申し込み!$A$14:$W$68,MATCH(トーナメント!$A4,申し込み!$A$14:$A$68,0),14),C3)</f>
        <v>0</v>
      </c>
      <c r="D4">
        <f>INDEX(申し込み!$A$14:$W$68,MATCH(トーナメント!$A4,申し込み!$A$14:$A$68,0),2)</f>
        <v>0</v>
      </c>
      <c r="E4" t="str">
        <f>INDEX(申し込み!$A$14:$W$68,MATCH(トーナメント!$A4,申し込み!$A$14:$A$68,0),15)</f>
        <v/>
      </c>
      <c r="F4" s="19"/>
    </row>
    <row r="5" spans="1:9" x14ac:dyDescent="0.4">
      <c r="C5" s="3" t="s">
        <v>57</v>
      </c>
      <c r="D5" t="e">
        <f>INDEX(申し込み!$A$14:$W$68,MATCH(トーナメント!$A5,申し込み!$A$14:$A$68,0),2)</f>
        <v>#N/A</v>
      </c>
      <c r="E5" t="e">
        <f>INDEX(申し込み!$A$14:$W$68,MATCH(トーナメント!$A5,申し込み!$A$14:$A$68,0),15)</f>
        <v>#N/A</v>
      </c>
      <c r="F5" s="3">
        <v>2</v>
      </c>
    </row>
    <row r="6" spans="1:9" x14ac:dyDescent="0.4">
      <c r="A6" s="3">
        <v>3</v>
      </c>
      <c r="B6" s="3">
        <f>INDEX(申し込み!$A$14:$W$68,MATCH(トーナメント!$A6,申し込み!$A$14:$A$68,0),14)</f>
        <v>0</v>
      </c>
      <c r="C6" s="3">
        <f>IFERROR(INDEX(申し込み!$A$14:$W$68,MATCH(トーナメント!$A6,申し込み!$A$14:$A$68,0),14),C5)</f>
        <v>0</v>
      </c>
      <c r="D6">
        <f>INDEX(申し込み!$A$14:$W$68,MATCH(トーナメント!$A6,申し込み!$A$14:$A$68,0),2)</f>
        <v>0</v>
      </c>
      <c r="E6" t="str">
        <f>INDEX(申し込み!$A$14:$W$68,MATCH(トーナメント!$A6,申し込み!$A$14:$A$68,0),15)</f>
        <v/>
      </c>
      <c r="F6" s="16"/>
    </row>
    <row r="7" spans="1:9" x14ac:dyDescent="0.4">
      <c r="C7" s="3">
        <f>IFERROR(INDEX(申し込み!$A$14:$W$68,MATCH(トーナメント!$A7,申し込み!$A$14:$A$68,0),14),C6)</f>
        <v>0</v>
      </c>
      <c r="D7"/>
      <c r="E7"/>
      <c r="F7" s="17"/>
      <c r="G7" s="18"/>
      <c r="H7" s="16"/>
    </row>
    <row r="8" spans="1:9" x14ac:dyDescent="0.4">
      <c r="A8" s="3">
        <v>6</v>
      </c>
      <c r="B8" s="3">
        <f>INDEX(申し込み!$A$14:$W$68,MATCH(トーナメント!$A8,申し込み!$A$14:$A$68,0),14)</f>
        <v>0</v>
      </c>
      <c r="C8" s="3">
        <f>IFERROR(INDEX(申し込み!$A$14:$W$68,MATCH(トーナメント!$A8,申し込み!$A$14:$A$68,0),14),C7)</f>
        <v>0</v>
      </c>
      <c r="D8">
        <f>INDEX(申し込み!$A$14:$W$68,MATCH(トーナメント!$A8,申し込み!$A$14:$A$68,0),2)</f>
        <v>0</v>
      </c>
      <c r="E8" t="str">
        <f>INDEX(申し込み!$A$14:$W$68,MATCH(トーナメント!$A8,申し込み!$A$14:$A$68,0),15)</f>
        <v/>
      </c>
      <c r="F8" s="19"/>
      <c r="H8" s="17"/>
    </row>
    <row r="9" spans="1:9" x14ac:dyDescent="0.4">
      <c r="C9" s="3">
        <f>IFERROR(INDEX(申し込み!$A$14:$W$68,MATCH(トーナメント!$A9,申し込み!$A$14:$A$68,0),14),C8)</f>
        <v>0</v>
      </c>
      <c r="D9"/>
      <c r="E9"/>
      <c r="H9" s="20"/>
      <c r="I9" s="18"/>
    </row>
    <row r="10" spans="1:9" x14ac:dyDescent="0.4">
      <c r="A10" s="3">
        <v>7</v>
      </c>
      <c r="B10" s="3">
        <f>INDEX(申し込み!$A$14:$W$68,MATCH(トーナメント!$A10,申し込み!$A$14:$A$68,0),14)</f>
        <v>0</v>
      </c>
      <c r="C10" s="3">
        <f>IFERROR(INDEX(申し込み!$A$14:$W$68,MATCH(トーナメント!$A10,申し込み!$A$14:$A$68,0),14),C9)</f>
        <v>0</v>
      </c>
      <c r="D10">
        <f>INDEX(申し込み!$A$14:$W$68,MATCH(トーナメント!$A10,申し込み!$A$14:$A$68,0),2)</f>
        <v>0</v>
      </c>
      <c r="E10" t="str">
        <f>INDEX(申し込み!$A$14:$W$68,MATCH(トーナメント!$A10,申し込み!$A$14:$A$68,0),15)</f>
        <v/>
      </c>
      <c r="F10" s="16"/>
      <c r="H10" s="20"/>
    </row>
    <row r="11" spans="1:9" x14ac:dyDescent="0.4">
      <c r="C11" s="3">
        <f>IFERROR(INDEX(申し込み!$A$14:$W$68,MATCH(トーナメント!$A11,申し込み!$A$14:$A$68,0),14),C10)</f>
        <v>0</v>
      </c>
      <c r="D11"/>
      <c r="E11"/>
      <c r="F11" s="17"/>
      <c r="G11" s="18"/>
      <c r="H11" s="20"/>
    </row>
    <row r="12" spans="1:9" x14ac:dyDescent="0.4">
      <c r="A12" s="3">
        <v>8</v>
      </c>
      <c r="B12" s="3">
        <f>INDEX(申し込み!$A$14:$W$68,MATCH(トーナメント!$A12,申し込み!$A$14:$A$68,0),14)</f>
        <v>0</v>
      </c>
      <c r="C12" s="3">
        <f>IFERROR(INDEX(申し込み!$A$14:$W$68,MATCH(トーナメント!$A12,申し込み!$A$14:$A$68,0),14),C11)</f>
        <v>0</v>
      </c>
      <c r="D12">
        <f>INDEX(申し込み!$A$14:$W$68,MATCH(トーナメント!$A12,申し込み!$A$14:$A$68,0),2)</f>
        <v>0</v>
      </c>
      <c r="E12" t="str">
        <f>INDEX(申し込み!$A$14:$W$68,MATCH(トーナメント!$A12,申し込み!$A$14:$A$68,0),15)</f>
        <v/>
      </c>
      <c r="F12" s="19"/>
      <c r="G12" s="17"/>
      <c r="H12" s="21"/>
    </row>
    <row r="13" spans="1:9" x14ac:dyDescent="0.4">
      <c r="C13" s="3">
        <f>IFERROR(INDEX(申し込み!$A$14:$W$68,MATCH(トーナメント!$A13,申し込み!$A$14:$A$68,0),14),C12)</f>
        <v>0</v>
      </c>
      <c r="D13"/>
      <c r="E13"/>
      <c r="G13" s="20"/>
    </row>
    <row r="14" spans="1:9" x14ac:dyDescent="0.4">
      <c r="A14" s="3">
        <v>21</v>
      </c>
      <c r="B14" s="3">
        <f>INDEX(申し込み!$A$14:$W$68,MATCH(トーナメント!$A14,申し込み!$A$14:$A$68,0),14)</f>
        <v>0</v>
      </c>
      <c r="C14" s="3">
        <f>IFERROR(INDEX(申し込み!$A$14:$W$68,MATCH(トーナメント!$A14,申し込み!$A$14:$A$68,0),14),C13)</f>
        <v>0</v>
      </c>
      <c r="D14">
        <f>INDEX(申し込み!$A$14:$W$68,MATCH(トーナメント!$A14,申し込み!$A$14:$A$68,0),2)</f>
        <v>0</v>
      </c>
      <c r="E14" t="str">
        <f>INDEX(申し込み!$A$14:$W$68,MATCH(トーナメント!$A14,申し込み!$A$14:$A$68,0),15)</f>
        <v/>
      </c>
      <c r="F14" s="16"/>
      <c r="G14" s="19"/>
    </row>
    <row r="15" spans="1:9" x14ac:dyDescent="0.4">
      <c r="C15" s="3" t="s">
        <v>58</v>
      </c>
      <c r="D15" t="e">
        <f>INDEX(申し込み!$A$14:$W$68,MATCH(トーナメント!$A15,申し込み!$A$14:$A$68,0),2)</f>
        <v>#N/A</v>
      </c>
      <c r="E15" t="e">
        <f>INDEX(申し込み!$A$14:$W$68,MATCH(トーナメント!$A15,申し込み!$A$14:$A$68,0),15)</f>
        <v>#N/A</v>
      </c>
    </row>
    <row r="16" spans="1:9" x14ac:dyDescent="0.4">
      <c r="A16" s="3">
        <v>11</v>
      </c>
      <c r="B16" s="3">
        <f>INDEX(申し込み!$A$14:$W$68,MATCH(トーナメント!$A16,申し込み!$A$14:$A$68,0),14)</f>
        <v>0</v>
      </c>
      <c r="C16" s="3">
        <f>IFERROR(INDEX(申し込み!$A$14:$W$68,MATCH(トーナメント!$A16,申し込み!$A$14:$A$68,0),14),C15)</f>
        <v>0</v>
      </c>
      <c r="D16">
        <f>INDEX(申し込み!$A$14:$W$68,MATCH(トーナメント!$A16,申し込み!$A$14:$A$68,0),2)</f>
        <v>0</v>
      </c>
      <c r="E16" t="str">
        <f>INDEX(申し込み!$A$14:$W$68,MATCH(トーナメント!$A16,申し込み!$A$14:$A$68,0),15)</f>
        <v/>
      </c>
      <c r="F16" s="16"/>
    </row>
    <row r="17" spans="1:8" x14ac:dyDescent="0.4">
      <c r="C17" s="3">
        <f>IFERROR(INDEX(申し込み!$A$14:$W$68,MATCH(トーナメント!$A17,申し込み!$A$14:$A$68,0),14),C16)</f>
        <v>0</v>
      </c>
      <c r="D17"/>
      <c r="E17"/>
      <c r="F17" s="17"/>
      <c r="G17" s="18"/>
    </row>
    <row r="18" spans="1:8" x14ac:dyDescent="0.4">
      <c r="A18" s="3">
        <v>12</v>
      </c>
      <c r="B18" s="3">
        <f>INDEX(申し込み!$A$14:$W$68,MATCH(トーナメント!$A18,申し込み!$A$14:$A$68,0),14)</f>
        <v>0</v>
      </c>
      <c r="C18" s="3">
        <f>IFERROR(INDEX(申し込み!$A$14:$W$68,MATCH(トーナメント!$A18,申し込み!$A$14:$A$68,0),14),C17)</f>
        <v>0</v>
      </c>
      <c r="D18">
        <f>INDEX(申し込み!$A$14:$W$68,MATCH(トーナメント!$A18,申し込み!$A$14:$A$68,0),2)</f>
        <v>0</v>
      </c>
      <c r="E18" t="str">
        <f>INDEX(申し込み!$A$14:$W$68,MATCH(トーナメント!$A18,申し込み!$A$14:$A$68,0),15)</f>
        <v/>
      </c>
      <c r="F18" s="19"/>
      <c r="G18" s="17"/>
      <c r="H18" s="18"/>
    </row>
    <row r="19" spans="1:8" x14ac:dyDescent="0.4">
      <c r="C19" s="3">
        <f>IFERROR(INDEX(申し込み!$A$14:$W$68,MATCH(トーナメント!$A19,申し込み!$A$14:$A$68,0),14),C18)</f>
        <v>0</v>
      </c>
      <c r="D19"/>
      <c r="E19"/>
      <c r="G19" s="20"/>
    </row>
    <row r="20" spans="1:8" x14ac:dyDescent="0.4">
      <c r="A20" s="3">
        <v>13</v>
      </c>
      <c r="B20" s="3">
        <f>INDEX(申し込み!$A$14:$W$68,MATCH(トーナメント!$A20,申し込み!$A$14:$A$68,0),14)</f>
        <v>0</v>
      </c>
      <c r="C20" s="3">
        <f>IFERROR(INDEX(申し込み!$A$14:$W$68,MATCH(トーナメント!$A20,申し込み!$A$14:$A$68,0),14),C19)</f>
        <v>0</v>
      </c>
      <c r="D20">
        <f>INDEX(申し込み!$A$14:$W$68,MATCH(トーナメント!$A20,申し込み!$A$14:$A$68,0),2)</f>
        <v>0</v>
      </c>
      <c r="E20" t="str">
        <f>INDEX(申し込み!$A$14:$W$68,MATCH(トーナメント!$A20,申し込み!$A$14:$A$68,0),15)</f>
        <v/>
      </c>
      <c r="F20" s="16"/>
      <c r="G20" s="19"/>
    </row>
    <row r="21" spans="1:8" x14ac:dyDescent="0.4">
      <c r="C21" s="3" t="s">
        <v>59</v>
      </c>
      <c r="D21" t="e">
        <f>INDEX(申し込み!$A$14:$W$68,MATCH(トーナメント!$A21,申し込み!$A$14:$A$68,0),2)</f>
        <v>#N/A</v>
      </c>
      <c r="E21" t="e">
        <f>INDEX(申し込み!$A$14:$W$68,MATCH(トーナメント!$A21,申し込み!$A$14:$A$68,0),15)</f>
        <v>#N/A</v>
      </c>
    </row>
    <row r="22" spans="1:8" x14ac:dyDescent="0.4">
      <c r="A22" s="3">
        <v>4</v>
      </c>
      <c r="B22" s="3">
        <f>INDEX(申し込み!$A$14:$W$68,MATCH(トーナメント!$A22,申し込み!$A$14:$A$68,0),14)</f>
        <v>0</v>
      </c>
      <c r="C22" s="3">
        <f>IFERROR(INDEX(申し込み!$A$14:$W$68,MATCH(トーナメント!$A22,申し込み!$A$14:$A$68,0),14),C21)</f>
        <v>0</v>
      </c>
      <c r="D22">
        <f>INDEX(申し込み!$A$14:$W$68,MATCH(トーナメント!$A22,申し込み!$A$14:$A$68,0),2)</f>
        <v>0</v>
      </c>
      <c r="E22" t="str">
        <f>INDEX(申し込み!$A$14:$W$68,MATCH(トーナメント!$A22,申し込み!$A$14:$A$68,0),15)</f>
        <v/>
      </c>
      <c r="F22" s="16" t="s">
        <v>60</v>
      </c>
    </row>
    <row r="23" spans="1:8" x14ac:dyDescent="0.4">
      <c r="C23" s="3">
        <f>IFERROR(INDEX(申し込み!$A$14:$W$68,MATCH(トーナメント!$A23,申し込み!$A$14:$A$68,0),14),C22)</f>
        <v>0</v>
      </c>
      <c r="D23"/>
      <c r="E23"/>
      <c r="F23" s="17"/>
      <c r="G23" s="18"/>
    </row>
    <row r="24" spans="1:8" x14ac:dyDescent="0.4">
      <c r="A24" s="3">
        <v>5</v>
      </c>
      <c r="B24" s="3">
        <f>INDEX(申し込み!$A$14:$W$68,MATCH(トーナメント!$A24,申し込み!$A$14:$A$68,0),14)</f>
        <v>0</v>
      </c>
      <c r="C24" s="3">
        <f>IFERROR(INDEX(申し込み!$A$14:$W$68,MATCH(トーナメント!$A24,申し込み!$A$14:$A$68,0),14),C23)</f>
        <v>0</v>
      </c>
      <c r="D24">
        <f>INDEX(申し込み!$A$14:$W$68,MATCH(トーナメント!$A24,申し込み!$A$14:$A$68,0),2)</f>
        <v>0</v>
      </c>
      <c r="E24" t="str">
        <f>INDEX(申し込み!$A$14:$W$68,MATCH(トーナメント!$A24,申し込み!$A$14:$A$68,0),15)</f>
        <v/>
      </c>
      <c r="F24" s="19"/>
    </row>
    <row r="25" spans="1:8" x14ac:dyDescent="0.4">
      <c r="C25" s="3" t="s">
        <v>61</v>
      </c>
      <c r="D25" t="e">
        <f>INDEX(申し込み!$A$14:$W$68,MATCH(トーナメント!$A25,申し込み!$A$14:$A$68,0),2)</f>
        <v>#N/A</v>
      </c>
      <c r="E25" t="e">
        <f>INDEX(申し込み!$A$14:$W$68,MATCH(トーナメント!$A25,申し込み!$A$14:$A$68,0),15)</f>
        <v>#N/A</v>
      </c>
      <c r="F25" s="3">
        <v>2</v>
      </c>
    </row>
    <row r="26" spans="1:8" x14ac:dyDescent="0.4">
      <c r="A26" s="3">
        <v>9</v>
      </c>
      <c r="B26" s="3">
        <f>INDEX(申し込み!$A$14:$W$68,MATCH(トーナメント!$A26,申し込み!$A$14:$A$68,0),14)</f>
        <v>0</v>
      </c>
      <c r="C26" s="3">
        <f>IFERROR(INDEX(申し込み!$A$14:$W$68,MATCH(トーナメント!$A26,申し込み!$A$14:$A$68,0),14),C25)</f>
        <v>0</v>
      </c>
      <c r="D26">
        <f>INDEX(申し込み!$A$14:$W$68,MATCH(トーナメント!$A26,申し込み!$A$14:$A$68,0),2)</f>
        <v>0</v>
      </c>
      <c r="E26" t="str">
        <f>INDEX(申し込み!$A$14:$W$68,MATCH(トーナメント!$A26,申し込み!$A$14:$A$68,0),15)</f>
        <v/>
      </c>
      <c r="F26" s="16">
        <v>2</v>
      </c>
    </row>
    <row r="27" spans="1:8" x14ac:dyDescent="0.4">
      <c r="C27" s="3">
        <f>IFERROR(INDEX(申し込み!$A$14:$W$68,MATCH(トーナメント!$A27,申し込み!$A$14:$A$68,0),14),C26)</f>
        <v>0</v>
      </c>
      <c r="D27"/>
      <c r="E27"/>
      <c r="F27" s="17"/>
      <c r="G27" s="18"/>
    </row>
    <row r="28" spans="1:8" x14ac:dyDescent="0.4">
      <c r="A28" s="3">
        <v>10</v>
      </c>
      <c r="B28" s="3">
        <f>INDEX(申し込み!$A$14:$W$68,MATCH(トーナメント!$A28,申し込み!$A$14:$A$68,0),14)</f>
        <v>0</v>
      </c>
      <c r="C28" s="3">
        <f>IFERROR(INDEX(申し込み!$A$14:$W$68,MATCH(トーナメント!$A28,申し込み!$A$14:$A$68,0),14),C27)</f>
        <v>0</v>
      </c>
      <c r="D28">
        <f>INDEX(申し込み!$A$14:$W$68,MATCH(トーナメント!$A28,申し込み!$A$14:$A$68,0),2)</f>
        <v>0</v>
      </c>
      <c r="E28" t="str">
        <f>INDEX(申し込み!$A$14:$W$68,MATCH(トーナメント!$A28,申し込み!$A$14:$A$68,0),15)</f>
        <v/>
      </c>
      <c r="F28" s="19"/>
    </row>
    <row r="29" spans="1:8" x14ac:dyDescent="0.4">
      <c r="D29" t="e">
        <f>INDEX(申し込み!$A$14:$W$68,MATCH(トーナメント!$A29,申し込み!$A$14:$A$68,0),2)</f>
        <v>#N/A</v>
      </c>
      <c r="E29" t="e">
        <f>INDEX(申し込み!$A$14:$W$68,MATCH(トーナメント!$A29,申し込み!$A$14:$A$68,0),15)</f>
        <v>#N/A</v>
      </c>
      <c r="F29" s="3">
        <v>0</v>
      </c>
    </row>
    <row r="30" spans="1:8" x14ac:dyDescent="0.4">
      <c r="D30" t="e">
        <f>INDEX(申し込み!$A$14:$W$68,MATCH(トーナメント!$A30,申し込み!$A$14:$A$68,0),2)</f>
        <v>#N/A</v>
      </c>
      <c r="E30" t="e">
        <f>INDEX(申し込み!$A$14:$W$68,MATCH(トーナメント!$A30,申し込み!$A$14:$A$68,0),15)</f>
        <v>#N/A</v>
      </c>
    </row>
    <row r="31" spans="1:8" x14ac:dyDescent="0.4">
      <c r="D31" t="e">
        <f>INDEX(申し込み!$A$14:$W$68,MATCH(トーナメント!$A31,申し込み!$A$14:$A$68,0),2)</f>
        <v>#N/A</v>
      </c>
      <c r="E31" t="e">
        <f>INDEX(申し込み!$A$14:$W$68,MATCH(トーナメント!$A31,申し込み!$A$14:$A$68,0),15)</f>
        <v>#N/A</v>
      </c>
    </row>
    <row r="32" spans="1:8" x14ac:dyDescent="0.4">
      <c r="D32" t="e">
        <f>INDEX(申し込み!$A$14:$W$68,MATCH(トーナメント!$A32,申し込み!$A$14:$A$68,0),2)</f>
        <v>#N/A</v>
      </c>
      <c r="E32" t="e">
        <f>INDEX(申し込み!$A$14:$W$68,MATCH(トーナメント!$A32,申し込み!$A$14:$A$68,0),15)</f>
        <v>#N/A</v>
      </c>
    </row>
    <row r="33" spans="4:5" x14ac:dyDescent="0.4">
      <c r="D33" t="e">
        <f>INDEX(申し込み!$A$14:$W$68,MATCH(トーナメント!$A33,申し込み!$A$14:$A$68,0),2)</f>
        <v>#N/A</v>
      </c>
      <c r="E33" t="e">
        <f>INDEX(申し込み!$A$14:$W$68,MATCH(トーナメント!$A33,申し込み!$A$14:$A$68,0),15)</f>
        <v>#N/A</v>
      </c>
    </row>
    <row r="34" spans="4:5" x14ac:dyDescent="0.4">
      <c r="D34" t="e">
        <f>INDEX(申し込み!$A$14:$W$68,MATCH(トーナメント!$A34,申し込み!$A$14:$A$68,0),2)</f>
        <v>#N/A</v>
      </c>
      <c r="E34" t="e">
        <f>INDEX(申し込み!$A$14:$W$68,MATCH(トーナメント!$A34,申し込み!$A$14:$A$68,0),15)</f>
        <v>#N/A</v>
      </c>
    </row>
  </sheetData>
  <sheetProtection formatCells="0"/>
  <phoneticPr fontId="1"/>
  <conditionalFormatting sqref="C2:C28">
    <cfRule type="expression" dxfId="10" priority="16">
      <formula>$C1=$C2</formula>
    </cfRule>
  </conditionalFormatting>
  <conditionalFormatting sqref="D2:E34">
    <cfRule type="containsErrors" dxfId="7" priority="15">
      <formula>ISERROR(D2)</formula>
    </cfRule>
  </conditionalFormatting>
  <conditionalFormatting sqref="F3 F7 H8 F11 G12 F17 G18 F23 F27">
    <cfRule type="expression" dxfId="6" priority="14">
      <formula>F2=2</formula>
    </cfRule>
  </conditionalFormatting>
  <conditionalFormatting sqref="F4 F8 F12 H12 G14 F18 G20 F24 F28">
    <cfRule type="expression" dxfId="5" priority="12">
      <formula>F5=2</formula>
    </cfRule>
  </conditionalFormatting>
  <conditionalFormatting sqref="F15 F21">
    <cfRule type="expression" dxfId="4" priority="8">
      <formula>G15=2</formula>
    </cfRule>
  </conditionalFormatting>
  <conditionalFormatting sqref="G3 G7 I9 G11 G17 H18 G23 G27">
    <cfRule type="expression" dxfId="3" priority="13">
      <formula>F2&lt;&gt;""</formula>
    </cfRule>
  </conditionalFormatting>
  <conditionalFormatting sqref="I9">
    <cfRule type="expression" dxfId="2" priority="11">
      <formula>H7=2</formula>
    </cfRule>
  </conditionalFormatting>
  <conditionalFormatting sqref="I10">
    <cfRule type="expression" dxfId="1" priority="9">
      <formula>H13=2</formula>
    </cfRule>
  </conditionalFormatting>
  <conditionalFormatting sqref="I11 H13 H19">
    <cfRule type="expression" dxfId="0" priority="10">
      <formula>G13=2</formula>
    </cfRule>
  </conditionalFormatting>
  <dataValidations count="1">
    <dataValidation type="list" allowBlank="1" showInputMessage="1" showErrorMessage="1" sqref="F2 F5:F6 F9:F10 H7 H13 F13 G15 G11 F16 G17 G21 F19 F22 F25:F26 F29" xr:uid="{B665B032-77AD-4B5C-BD7B-3F22100BAE37}">
      <formula1>"0,1,2,ドクターストップ,レフリーストップ,欠場,棄権"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D44677-70AA-429B-8EE1-B0F0887C4870}">
            <xm:f>VLOOKUP($D2,申し込み!$B$15:$Y$550,15,0)="棄権"</xm:f>
            <x14:dxf>
              <font>
                <strike/>
              </font>
            </x14:dxf>
          </x14:cfRule>
          <x14:cfRule type="expression" priority="2" id="{2C2FBD43-23E0-441D-934B-9C2101CCBF5D}">
            <xm:f>VLOOKUP($D2,申し込み!$B$15:$Y$550,15,0)="欠場"</xm:f>
            <x14:dxf>
              <font>
                <strike/>
                <color theme="0" tint="-0.24994659260841701"/>
              </font>
            </x14:dxf>
          </x14:cfRule>
          <xm:sqref>D2:E28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6D3B-AD70-419A-B9DE-285FEFC88277}">
  <dimension ref="A3:B55"/>
  <sheetViews>
    <sheetView workbookViewId="0">
      <selection activeCell="H9" sqref="H9"/>
    </sheetView>
  </sheetViews>
  <sheetFormatPr defaultRowHeight="18.75" x14ac:dyDescent="0.4"/>
  <cols>
    <col min="1" max="1" width="25.625" bestFit="1" customWidth="1"/>
    <col min="2" max="2" width="5" bestFit="1" customWidth="1"/>
    <col min="3" max="3" width="7.125" bestFit="1" customWidth="1"/>
    <col min="4" max="4" width="5" bestFit="1" customWidth="1"/>
    <col min="5" max="10" width="2.375" bestFit="1" customWidth="1"/>
    <col min="11" max="22" width="3.5" bestFit="1" customWidth="1"/>
    <col min="23" max="23" width="5" bestFit="1" customWidth="1"/>
  </cols>
  <sheetData>
    <row r="3" spans="1:2" x14ac:dyDescent="0.4">
      <c r="A3" s="6" t="s">
        <v>62</v>
      </c>
      <c r="B3" t="s">
        <v>63</v>
      </c>
    </row>
    <row r="4" spans="1:2" x14ac:dyDescent="0.4">
      <c r="A4" s="7" t="s">
        <v>57</v>
      </c>
      <c r="B4">
        <v>5</v>
      </c>
    </row>
    <row r="5" spans="1:2" x14ac:dyDescent="0.4">
      <c r="A5" s="8">
        <v>3</v>
      </c>
      <c r="B5">
        <v>1</v>
      </c>
    </row>
    <row r="6" spans="1:2" x14ac:dyDescent="0.4">
      <c r="A6" s="13" t="s">
        <v>64</v>
      </c>
      <c r="B6">
        <v>1</v>
      </c>
    </row>
    <row r="7" spans="1:2" x14ac:dyDescent="0.4">
      <c r="A7" s="8">
        <v>6</v>
      </c>
      <c r="B7">
        <v>1</v>
      </c>
    </row>
    <row r="8" spans="1:2" x14ac:dyDescent="0.4">
      <c r="A8" s="13" t="s">
        <v>65</v>
      </c>
      <c r="B8">
        <v>1</v>
      </c>
    </row>
    <row r="9" spans="1:2" x14ac:dyDescent="0.4">
      <c r="A9" s="8">
        <v>7</v>
      </c>
      <c r="B9">
        <v>1</v>
      </c>
    </row>
    <row r="10" spans="1:2" x14ac:dyDescent="0.4">
      <c r="A10" s="13" t="s">
        <v>66</v>
      </c>
      <c r="B10">
        <v>1</v>
      </c>
    </row>
    <row r="11" spans="1:2" x14ac:dyDescent="0.4">
      <c r="A11" s="8">
        <v>8</v>
      </c>
      <c r="B11">
        <v>1</v>
      </c>
    </row>
    <row r="12" spans="1:2" x14ac:dyDescent="0.4">
      <c r="A12" s="13" t="s">
        <v>67</v>
      </c>
      <c r="B12">
        <v>1</v>
      </c>
    </row>
    <row r="13" spans="1:2" x14ac:dyDescent="0.4">
      <c r="A13" s="8">
        <v>21</v>
      </c>
      <c r="B13">
        <v>1</v>
      </c>
    </row>
    <row r="14" spans="1:2" x14ac:dyDescent="0.4">
      <c r="A14" s="13" t="s">
        <v>68</v>
      </c>
      <c r="B14">
        <v>1</v>
      </c>
    </row>
    <row r="15" spans="1:2" x14ac:dyDescent="0.4">
      <c r="A15" s="7" t="s">
        <v>69</v>
      </c>
      <c r="B15">
        <v>2</v>
      </c>
    </row>
    <row r="16" spans="1:2" x14ac:dyDescent="0.4">
      <c r="A16" s="8">
        <v>1</v>
      </c>
      <c r="B16">
        <v>1</v>
      </c>
    </row>
    <row r="17" spans="1:2" x14ac:dyDescent="0.4">
      <c r="A17" s="13" t="s">
        <v>70</v>
      </c>
      <c r="B17">
        <v>1</v>
      </c>
    </row>
    <row r="18" spans="1:2" x14ac:dyDescent="0.4">
      <c r="A18" s="8">
        <v>2</v>
      </c>
      <c r="B18">
        <v>1</v>
      </c>
    </row>
    <row r="19" spans="1:2" x14ac:dyDescent="0.4">
      <c r="A19" s="13" t="s">
        <v>71</v>
      </c>
      <c r="B19">
        <v>1</v>
      </c>
    </row>
    <row r="20" spans="1:2" x14ac:dyDescent="0.4">
      <c r="A20" s="7" t="s">
        <v>72</v>
      </c>
      <c r="B20">
        <v>1</v>
      </c>
    </row>
    <row r="21" spans="1:2" x14ac:dyDescent="0.4">
      <c r="A21" s="8">
        <v>14</v>
      </c>
      <c r="B21">
        <v>1</v>
      </c>
    </row>
    <row r="22" spans="1:2" x14ac:dyDescent="0.4">
      <c r="A22" s="13" t="s">
        <v>73</v>
      </c>
      <c r="B22">
        <v>1</v>
      </c>
    </row>
    <row r="23" spans="1:2" x14ac:dyDescent="0.4">
      <c r="A23" s="7" t="s">
        <v>61</v>
      </c>
      <c r="B23">
        <v>2</v>
      </c>
    </row>
    <row r="24" spans="1:2" x14ac:dyDescent="0.4">
      <c r="A24" s="8">
        <v>9</v>
      </c>
      <c r="B24">
        <v>1</v>
      </c>
    </row>
    <row r="25" spans="1:2" x14ac:dyDescent="0.4">
      <c r="A25" s="13" t="s">
        <v>74</v>
      </c>
      <c r="B25">
        <v>1</v>
      </c>
    </row>
    <row r="26" spans="1:2" x14ac:dyDescent="0.4">
      <c r="A26" s="8">
        <v>10</v>
      </c>
      <c r="B26">
        <v>1</v>
      </c>
    </row>
    <row r="27" spans="1:2" x14ac:dyDescent="0.4">
      <c r="A27" s="13" t="s">
        <v>75</v>
      </c>
      <c r="B27">
        <v>1</v>
      </c>
    </row>
    <row r="28" spans="1:2" x14ac:dyDescent="0.4">
      <c r="A28" s="7" t="s">
        <v>76</v>
      </c>
      <c r="B28">
        <v>2</v>
      </c>
    </row>
    <row r="29" spans="1:2" x14ac:dyDescent="0.4">
      <c r="A29" s="8">
        <v>17</v>
      </c>
      <c r="B29">
        <v>1</v>
      </c>
    </row>
    <row r="30" spans="1:2" x14ac:dyDescent="0.4">
      <c r="A30" s="13" t="s">
        <v>77</v>
      </c>
      <c r="B30">
        <v>1</v>
      </c>
    </row>
    <row r="31" spans="1:2" x14ac:dyDescent="0.4">
      <c r="A31" s="8">
        <v>18</v>
      </c>
      <c r="B31">
        <v>1</v>
      </c>
    </row>
    <row r="32" spans="1:2" x14ac:dyDescent="0.4">
      <c r="A32" s="13" t="s">
        <v>78</v>
      </c>
      <c r="B32">
        <v>1</v>
      </c>
    </row>
    <row r="33" spans="1:2" x14ac:dyDescent="0.4">
      <c r="A33" s="7" t="s">
        <v>79</v>
      </c>
      <c r="B33">
        <v>2</v>
      </c>
    </row>
    <row r="34" spans="1:2" x14ac:dyDescent="0.4">
      <c r="A34" s="8">
        <v>15</v>
      </c>
      <c r="B34">
        <v>1</v>
      </c>
    </row>
    <row r="35" spans="1:2" x14ac:dyDescent="0.4">
      <c r="A35" s="13" t="s">
        <v>80</v>
      </c>
      <c r="B35">
        <v>1</v>
      </c>
    </row>
    <row r="36" spans="1:2" x14ac:dyDescent="0.4">
      <c r="A36" s="8">
        <v>16</v>
      </c>
      <c r="B36">
        <v>1</v>
      </c>
    </row>
    <row r="37" spans="1:2" x14ac:dyDescent="0.4">
      <c r="A37" s="13" t="s">
        <v>81</v>
      </c>
      <c r="B37">
        <v>1</v>
      </c>
    </row>
    <row r="38" spans="1:2" x14ac:dyDescent="0.4">
      <c r="A38" s="7" t="s">
        <v>58</v>
      </c>
      <c r="B38">
        <v>3</v>
      </c>
    </row>
    <row r="39" spans="1:2" x14ac:dyDescent="0.4">
      <c r="A39" s="8">
        <v>11</v>
      </c>
      <c r="B39">
        <v>1</v>
      </c>
    </row>
    <row r="40" spans="1:2" x14ac:dyDescent="0.4">
      <c r="A40" s="13" t="s">
        <v>82</v>
      </c>
      <c r="B40">
        <v>1</v>
      </c>
    </row>
    <row r="41" spans="1:2" x14ac:dyDescent="0.4">
      <c r="A41" s="8">
        <v>12</v>
      </c>
      <c r="B41">
        <v>1</v>
      </c>
    </row>
    <row r="42" spans="1:2" x14ac:dyDescent="0.4">
      <c r="A42" s="13" t="s">
        <v>83</v>
      </c>
      <c r="B42">
        <v>1</v>
      </c>
    </row>
    <row r="43" spans="1:2" x14ac:dyDescent="0.4">
      <c r="A43" s="8">
        <v>13</v>
      </c>
      <c r="B43">
        <v>1</v>
      </c>
    </row>
    <row r="44" spans="1:2" x14ac:dyDescent="0.4">
      <c r="A44" s="13" t="s">
        <v>84</v>
      </c>
      <c r="B44">
        <v>1</v>
      </c>
    </row>
    <row r="45" spans="1:2" x14ac:dyDescent="0.4">
      <c r="A45" s="7" t="s">
        <v>59</v>
      </c>
      <c r="B45">
        <v>2</v>
      </c>
    </row>
    <row r="46" spans="1:2" x14ac:dyDescent="0.4">
      <c r="A46" s="8">
        <v>4</v>
      </c>
      <c r="B46">
        <v>1</v>
      </c>
    </row>
    <row r="47" spans="1:2" x14ac:dyDescent="0.4">
      <c r="A47" s="13" t="s">
        <v>85</v>
      </c>
      <c r="B47">
        <v>1</v>
      </c>
    </row>
    <row r="48" spans="1:2" x14ac:dyDescent="0.4">
      <c r="A48" s="8">
        <v>5</v>
      </c>
      <c r="B48">
        <v>1</v>
      </c>
    </row>
    <row r="49" spans="1:2" x14ac:dyDescent="0.4">
      <c r="A49" s="13" t="s">
        <v>86</v>
      </c>
      <c r="B49">
        <v>1</v>
      </c>
    </row>
    <row r="50" spans="1:2" x14ac:dyDescent="0.4">
      <c r="A50" s="7" t="s">
        <v>87</v>
      </c>
      <c r="B50">
        <v>2</v>
      </c>
    </row>
    <row r="51" spans="1:2" x14ac:dyDescent="0.4">
      <c r="A51" s="8">
        <v>19</v>
      </c>
      <c r="B51">
        <v>1</v>
      </c>
    </row>
    <row r="52" spans="1:2" x14ac:dyDescent="0.4">
      <c r="A52" s="13" t="s">
        <v>88</v>
      </c>
      <c r="B52">
        <v>1</v>
      </c>
    </row>
    <row r="53" spans="1:2" x14ac:dyDescent="0.4">
      <c r="A53" s="8">
        <v>20</v>
      </c>
      <c r="B53">
        <v>1</v>
      </c>
    </row>
    <row r="54" spans="1:2" x14ac:dyDescent="0.4">
      <c r="A54" s="13" t="s">
        <v>89</v>
      </c>
      <c r="B54">
        <v>1</v>
      </c>
    </row>
    <row r="55" spans="1:2" x14ac:dyDescent="0.4">
      <c r="A55" s="7" t="s">
        <v>90</v>
      </c>
      <c r="B55">
        <v>21</v>
      </c>
    </row>
  </sheetData>
  <phoneticPr fontId="1"/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B6C2-7A52-4501-B83A-33AF1712CC74}">
  <dimension ref="A1:AH113"/>
  <sheetViews>
    <sheetView topLeftCell="A94" workbookViewId="0">
      <selection activeCell="C117" sqref="C117"/>
    </sheetView>
  </sheetViews>
  <sheetFormatPr defaultRowHeight="18.75" x14ac:dyDescent="0.4"/>
  <sheetData>
    <row r="1" spans="1:34" x14ac:dyDescent="0.4">
      <c r="A1" t="s">
        <v>343</v>
      </c>
      <c r="B1" t="s">
        <v>343</v>
      </c>
      <c r="C1" s="1" t="s">
        <v>20</v>
      </c>
      <c r="D1" s="1" t="s">
        <v>21</v>
      </c>
      <c r="E1" s="1" t="s">
        <v>24</v>
      </c>
      <c r="F1" s="1" t="s">
        <v>27</v>
      </c>
      <c r="G1" s="1" t="s">
        <v>28</v>
      </c>
      <c r="H1" s="1" t="s">
        <v>16</v>
      </c>
      <c r="I1" s="1" t="s">
        <v>29</v>
      </c>
      <c r="J1" s="1" t="s">
        <v>30</v>
      </c>
      <c r="K1" s="1" t="s">
        <v>31</v>
      </c>
      <c r="L1" s="1" t="s">
        <v>32</v>
      </c>
      <c r="M1" s="1" t="s">
        <v>35</v>
      </c>
      <c r="N1" s="1" t="s">
        <v>36</v>
      </c>
      <c r="O1" s="1" t="s">
        <v>37</v>
      </c>
      <c r="P1" s="1" t="s">
        <v>25</v>
      </c>
      <c r="Q1" s="1"/>
      <c r="R1" s="1" t="s">
        <v>40</v>
      </c>
      <c r="T1" s="5" t="s">
        <v>20</v>
      </c>
      <c r="U1" s="5" t="s">
        <v>21</v>
      </c>
      <c r="V1" s="5" t="s">
        <v>24</v>
      </c>
      <c r="W1" s="5" t="s">
        <v>27</v>
      </c>
      <c r="X1" s="5" t="s">
        <v>28</v>
      </c>
      <c r="Y1" s="5" t="s">
        <v>16</v>
      </c>
      <c r="Z1" s="5" t="s">
        <v>29</v>
      </c>
      <c r="AA1" s="5" t="s">
        <v>30</v>
      </c>
      <c r="AB1" s="5" t="s">
        <v>31</v>
      </c>
      <c r="AC1" s="5" t="s">
        <v>32</v>
      </c>
      <c r="AD1" s="5" t="s">
        <v>35</v>
      </c>
      <c r="AE1" s="5" t="s">
        <v>36</v>
      </c>
      <c r="AF1" s="5" t="s">
        <v>37</v>
      </c>
      <c r="AG1" s="5" t="s">
        <v>91</v>
      </c>
      <c r="AH1" s="5" t="s">
        <v>26</v>
      </c>
    </row>
    <row r="2" spans="1:34" x14ac:dyDescent="0.4">
      <c r="A2" s="1" t="s">
        <v>40</v>
      </c>
      <c r="C2" t="s">
        <v>92</v>
      </c>
      <c r="D2" t="s">
        <v>93</v>
      </c>
      <c r="E2" t="s">
        <v>93</v>
      </c>
      <c r="F2" t="s">
        <v>94</v>
      </c>
      <c r="G2" t="s">
        <v>17</v>
      </c>
      <c r="H2" t="s">
        <v>17</v>
      </c>
      <c r="I2" t="s">
        <v>17</v>
      </c>
      <c r="J2" t="s">
        <v>95</v>
      </c>
      <c r="K2" t="s">
        <v>95</v>
      </c>
      <c r="L2" t="s">
        <v>95</v>
      </c>
      <c r="M2" t="s">
        <v>96</v>
      </c>
      <c r="N2" t="s">
        <v>96</v>
      </c>
      <c r="O2" t="s">
        <v>96</v>
      </c>
      <c r="P2" t="s">
        <v>97</v>
      </c>
      <c r="Q2" t="s">
        <v>92</v>
      </c>
      <c r="R2" t="s">
        <v>92</v>
      </c>
      <c r="T2" t="s">
        <v>20</v>
      </c>
      <c r="U2" t="s">
        <v>40</v>
      </c>
    </row>
    <row r="3" spans="1:34" x14ac:dyDescent="0.4">
      <c r="A3" t="s">
        <v>92</v>
      </c>
      <c r="D3" t="s">
        <v>98</v>
      </c>
      <c r="E3" t="s">
        <v>98</v>
      </c>
      <c r="F3" t="s">
        <v>99</v>
      </c>
      <c r="G3" t="s">
        <v>19</v>
      </c>
      <c r="H3" t="s">
        <v>19</v>
      </c>
      <c r="I3" t="s">
        <v>19</v>
      </c>
      <c r="J3" t="s">
        <v>100</v>
      </c>
      <c r="K3" t="s">
        <v>100</v>
      </c>
      <c r="L3" t="s">
        <v>100</v>
      </c>
      <c r="M3" t="s">
        <v>101</v>
      </c>
      <c r="N3" t="s">
        <v>101</v>
      </c>
      <c r="O3" t="s">
        <v>101</v>
      </c>
      <c r="P3" t="s">
        <v>102</v>
      </c>
    </row>
    <row r="4" spans="1:34" x14ac:dyDescent="0.4">
      <c r="A4" s="1"/>
      <c r="D4" t="s">
        <v>103</v>
      </c>
      <c r="E4" t="s">
        <v>103</v>
      </c>
      <c r="F4" t="s">
        <v>104</v>
      </c>
      <c r="G4" t="s">
        <v>105</v>
      </c>
      <c r="H4" t="s">
        <v>105</v>
      </c>
      <c r="I4" t="s">
        <v>105</v>
      </c>
      <c r="J4" t="s">
        <v>34</v>
      </c>
      <c r="K4" t="s">
        <v>34</v>
      </c>
      <c r="L4" t="s">
        <v>34</v>
      </c>
      <c r="M4" t="s">
        <v>38</v>
      </c>
      <c r="N4" t="s">
        <v>38</v>
      </c>
      <c r="O4" t="s">
        <v>38</v>
      </c>
      <c r="P4" t="s">
        <v>106</v>
      </c>
    </row>
    <row r="5" spans="1:34" x14ac:dyDescent="0.4">
      <c r="A5" t="s">
        <v>346</v>
      </c>
      <c r="D5" t="s">
        <v>107</v>
      </c>
      <c r="E5" t="s">
        <v>107</v>
      </c>
      <c r="F5" t="s">
        <v>108</v>
      </c>
      <c r="G5" t="s">
        <v>109</v>
      </c>
      <c r="H5" t="s">
        <v>109</v>
      </c>
      <c r="I5" t="s">
        <v>109</v>
      </c>
      <c r="J5" t="s">
        <v>110</v>
      </c>
      <c r="K5" t="s">
        <v>110</v>
      </c>
      <c r="L5" t="s">
        <v>110</v>
      </c>
      <c r="M5" t="s">
        <v>111</v>
      </c>
      <c r="N5" t="s">
        <v>111</v>
      </c>
      <c r="O5" t="s">
        <v>111</v>
      </c>
      <c r="P5" t="s">
        <v>112</v>
      </c>
    </row>
    <row r="6" spans="1:34" x14ac:dyDescent="0.4">
      <c r="A6" s="1" t="s">
        <v>21</v>
      </c>
      <c r="D6" t="s">
        <v>92</v>
      </c>
      <c r="E6" t="s">
        <v>94</v>
      </c>
      <c r="F6" t="s">
        <v>92</v>
      </c>
      <c r="G6" t="s">
        <v>94</v>
      </c>
      <c r="H6" t="s">
        <v>92</v>
      </c>
      <c r="I6" t="s">
        <v>95</v>
      </c>
      <c r="J6" t="s">
        <v>113</v>
      </c>
      <c r="K6" t="s">
        <v>113</v>
      </c>
      <c r="L6" t="s">
        <v>113</v>
      </c>
      <c r="M6" t="s">
        <v>114</v>
      </c>
      <c r="N6" t="s">
        <v>114</v>
      </c>
      <c r="O6" t="s">
        <v>114</v>
      </c>
      <c r="P6" t="s">
        <v>115</v>
      </c>
    </row>
    <row r="7" spans="1:34" x14ac:dyDescent="0.4">
      <c r="A7" t="s">
        <v>347</v>
      </c>
      <c r="E7" t="s">
        <v>99</v>
      </c>
      <c r="G7" t="s">
        <v>99</v>
      </c>
      <c r="I7" t="s">
        <v>100</v>
      </c>
      <c r="J7" t="s">
        <v>116</v>
      </c>
      <c r="K7" t="s">
        <v>116</v>
      </c>
      <c r="L7" t="s">
        <v>116</v>
      </c>
      <c r="M7" t="s">
        <v>117</v>
      </c>
      <c r="N7" t="s">
        <v>117</v>
      </c>
      <c r="O7" t="s">
        <v>117</v>
      </c>
      <c r="P7" t="s">
        <v>118</v>
      </c>
    </row>
    <row r="8" spans="1:34" x14ac:dyDescent="0.4">
      <c r="A8" t="s">
        <v>348</v>
      </c>
      <c r="E8" t="s">
        <v>104</v>
      </c>
      <c r="G8" t="s">
        <v>104</v>
      </c>
      <c r="I8" t="s">
        <v>34</v>
      </c>
      <c r="J8" t="s">
        <v>39</v>
      </c>
      <c r="K8" t="s">
        <v>39</v>
      </c>
      <c r="L8" t="s">
        <v>39</v>
      </c>
      <c r="M8" t="s">
        <v>119</v>
      </c>
      <c r="N8" t="s">
        <v>119</v>
      </c>
      <c r="O8" t="s">
        <v>119</v>
      </c>
      <c r="P8" t="s">
        <v>120</v>
      </c>
    </row>
    <row r="9" spans="1:34" x14ac:dyDescent="0.4">
      <c r="A9" t="s">
        <v>349</v>
      </c>
      <c r="E9" t="s">
        <v>108</v>
      </c>
      <c r="G9" t="s">
        <v>108</v>
      </c>
      <c r="I9" t="s">
        <v>110</v>
      </c>
      <c r="J9" t="s">
        <v>121</v>
      </c>
      <c r="K9" t="s">
        <v>121</v>
      </c>
      <c r="L9" t="s">
        <v>121</v>
      </c>
      <c r="M9" t="s">
        <v>122</v>
      </c>
      <c r="N9" t="s">
        <v>122</v>
      </c>
      <c r="O9" t="s">
        <v>122</v>
      </c>
      <c r="P9" t="s">
        <v>123</v>
      </c>
    </row>
    <row r="10" spans="1:34" x14ac:dyDescent="0.4">
      <c r="A10" t="s">
        <v>350</v>
      </c>
      <c r="E10" t="s">
        <v>92</v>
      </c>
      <c r="G10" t="s">
        <v>92</v>
      </c>
      <c r="I10" t="s">
        <v>113</v>
      </c>
      <c r="J10" t="s">
        <v>124</v>
      </c>
      <c r="K10" t="s">
        <v>124</v>
      </c>
      <c r="L10" t="s">
        <v>124</v>
      </c>
      <c r="M10" t="s">
        <v>125</v>
      </c>
      <c r="N10" t="s">
        <v>125</v>
      </c>
      <c r="O10" t="s">
        <v>125</v>
      </c>
      <c r="P10" t="s">
        <v>92</v>
      </c>
    </row>
    <row r="11" spans="1:34" x14ac:dyDescent="0.4">
      <c r="A11" t="s">
        <v>92</v>
      </c>
      <c r="I11" t="s">
        <v>116</v>
      </c>
      <c r="J11" t="s">
        <v>126</v>
      </c>
      <c r="K11" t="s">
        <v>126</v>
      </c>
      <c r="L11" t="s">
        <v>126</v>
      </c>
      <c r="M11" t="s">
        <v>127</v>
      </c>
      <c r="N11" t="s">
        <v>127</v>
      </c>
      <c r="O11" t="s">
        <v>127</v>
      </c>
      <c r="P11" t="s">
        <v>303</v>
      </c>
    </row>
    <row r="12" spans="1:34" x14ac:dyDescent="0.4">
      <c r="A12" s="1" t="s">
        <v>24</v>
      </c>
      <c r="I12" t="s">
        <v>39</v>
      </c>
      <c r="J12" t="s">
        <v>128</v>
      </c>
      <c r="K12" t="s">
        <v>128</v>
      </c>
      <c r="L12" t="s">
        <v>128</v>
      </c>
      <c r="M12" t="s">
        <v>92</v>
      </c>
      <c r="N12" t="s">
        <v>92</v>
      </c>
      <c r="O12" t="s">
        <v>92</v>
      </c>
      <c r="P12" t="s">
        <v>304</v>
      </c>
    </row>
    <row r="13" spans="1:34" x14ac:dyDescent="0.4">
      <c r="A13" t="s">
        <v>351</v>
      </c>
      <c r="I13" t="s">
        <v>121</v>
      </c>
      <c r="J13" t="s">
        <v>129</v>
      </c>
      <c r="K13" t="s">
        <v>129</v>
      </c>
      <c r="L13" t="s">
        <v>129</v>
      </c>
      <c r="P13" t="s">
        <v>305</v>
      </c>
    </row>
    <row r="14" spans="1:34" x14ac:dyDescent="0.4">
      <c r="A14" t="s">
        <v>352</v>
      </c>
      <c r="I14" t="s">
        <v>124</v>
      </c>
      <c r="K14" t="s">
        <v>92</v>
      </c>
      <c r="L14" t="s">
        <v>96</v>
      </c>
    </row>
    <row r="15" spans="1:34" x14ac:dyDescent="0.4">
      <c r="A15" t="s">
        <v>353</v>
      </c>
      <c r="I15" t="s">
        <v>126</v>
      </c>
      <c r="L15" t="s">
        <v>101</v>
      </c>
    </row>
    <row r="16" spans="1:34" x14ac:dyDescent="0.4">
      <c r="A16" t="s">
        <v>354</v>
      </c>
      <c r="I16" t="s">
        <v>128</v>
      </c>
      <c r="L16" t="s">
        <v>38</v>
      </c>
    </row>
    <row r="17" spans="1:12" x14ac:dyDescent="0.4">
      <c r="A17" t="s">
        <v>355</v>
      </c>
      <c r="I17" t="s">
        <v>129</v>
      </c>
      <c r="L17" t="s">
        <v>111</v>
      </c>
    </row>
    <row r="18" spans="1:12" x14ac:dyDescent="0.4">
      <c r="A18" t="s">
        <v>356</v>
      </c>
      <c r="I18" t="s">
        <v>92</v>
      </c>
      <c r="J18" t="s">
        <v>92</v>
      </c>
      <c r="L18" t="s">
        <v>114</v>
      </c>
    </row>
    <row r="19" spans="1:12" x14ac:dyDescent="0.4">
      <c r="A19" t="s">
        <v>357</v>
      </c>
      <c r="L19" t="s">
        <v>117</v>
      </c>
    </row>
    <row r="20" spans="1:12" x14ac:dyDescent="0.4">
      <c r="A20" t="s">
        <v>358</v>
      </c>
      <c r="L20" t="s">
        <v>119</v>
      </c>
    </row>
    <row r="21" spans="1:12" x14ac:dyDescent="0.4">
      <c r="A21" s="1" t="s">
        <v>27</v>
      </c>
      <c r="L21" t="s">
        <v>122</v>
      </c>
    </row>
    <row r="22" spans="1:12" x14ac:dyDescent="0.4">
      <c r="A22" t="s">
        <v>359</v>
      </c>
      <c r="L22" t="s">
        <v>125</v>
      </c>
    </row>
    <row r="23" spans="1:12" x14ac:dyDescent="0.4">
      <c r="A23" t="s">
        <v>360</v>
      </c>
      <c r="L23" t="s">
        <v>127</v>
      </c>
    </row>
    <row r="24" spans="1:12" x14ac:dyDescent="0.4">
      <c r="A24" t="s">
        <v>361</v>
      </c>
      <c r="L24" t="s">
        <v>92</v>
      </c>
    </row>
    <row r="25" spans="1:12" x14ac:dyDescent="0.4">
      <c r="A25" t="s">
        <v>362</v>
      </c>
    </row>
    <row r="26" spans="1:12" x14ac:dyDescent="0.4">
      <c r="A26" s="1" t="s">
        <v>28</v>
      </c>
    </row>
    <row r="27" spans="1:12" x14ac:dyDescent="0.4">
      <c r="A27" t="s">
        <v>363</v>
      </c>
    </row>
    <row r="28" spans="1:12" x14ac:dyDescent="0.4">
      <c r="A28" t="s">
        <v>364</v>
      </c>
    </row>
    <row r="29" spans="1:12" x14ac:dyDescent="0.4">
      <c r="A29" t="s">
        <v>365</v>
      </c>
    </row>
    <row r="30" spans="1:12" x14ac:dyDescent="0.4">
      <c r="A30" t="s">
        <v>366</v>
      </c>
    </row>
    <row r="31" spans="1:12" x14ac:dyDescent="0.4">
      <c r="A31" t="s">
        <v>367</v>
      </c>
    </row>
    <row r="32" spans="1:12" x14ac:dyDescent="0.4">
      <c r="A32" t="s">
        <v>368</v>
      </c>
    </row>
    <row r="33" spans="1:1" x14ac:dyDescent="0.4">
      <c r="A33" t="s">
        <v>369</v>
      </c>
    </row>
    <row r="34" spans="1:1" x14ac:dyDescent="0.4">
      <c r="A34" t="s">
        <v>370</v>
      </c>
    </row>
    <row r="35" spans="1:1" x14ac:dyDescent="0.4">
      <c r="A35" t="s">
        <v>92</v>
      </c>
    </row>
    <row r="36" spans="1:1" x14ac:dyDescent="0.4">
      <c r="A36" s="1" t="s">
        <v>16</v>
      </c>
    </row>
    <row r="37" spans="1:1" x14ac:dyDescent="0.4">
      <c r="A37" t="s">
        <v>371</v>
      </c>
    </row>
    <row r="38" spans="1:1" x14ac:dyDescent="0.4">
      <c r="A38" t="s">
        <v>372</v>
      </c>
    </row>
    <row r="39" spans="1:1" x14ac:dyDescent="0.4">
      <c r="A39" t="s">
        <v>373</v>
      </c>
    </row>
    <row r="40" spans="1:1" x14ac:dyDescent="0.4">
      <c r="A40" t="s">
        <v>374</v>
      </c>
    </row>
    <row r="41" spans="1:1" x14ac:dyDescent="0.4">
      <c r="A41" t="s">
        <v>92</v>
      </c>
    </row>
    <row r="42" spans="1:1" x14ac:dyDescent="0.4">
      <c r="A42" s="1" t="s">
        <v>29</v>
      </c>
    </row>
    <row r="43" spans="1:1" x14ac:dyDescent="0.4">
      <c r="A43" t="s">
        <v>375</v>
      </c>
    </row>
    <row r="44" spans="1:1" x14ac:dyDescent="0.4">
      <c r="A44" t="s">
        <v>376</v>
      </c>
    </row>
    <row r="45" spans="1:1" x14ac:dyDescent="0.4">
      <c r="A45" t="s">
        <v>377</v>
      </c>
    </row>
    <row r="46" spans="1:1" x14ac:dyDescent="0.4">
      <c r="A46" t="s">
        <v>378</v>
      </c>
    </row>
    <row r="47" spans="1:1" x14ac:dyDescent="0.4">
      <c r="A47" t="s">
        <v>379</v>
      </c>
    </row>
    <row r="48" spans="1:1" x14ac:dyDescent="0.4">
      <c r="A48" t="s">
        <v>380</v>
      </c>
    </row>
    <row r="49" spans="1:1" x14ac:dyDescent="0.4">
      <c r="A49" t="s">
        <v>381</v>
      </c>
    </row>
    <row r="50" spans="1:1" x14ac:dyDescent="0.4">
      <c r="A50" t="s">
        <v>382</v>
      </c>
    </row>
    <row r="51" spans="1:1" x14ac:dyDescent="0.4">
      <c r="A51" t="s">
        <v>383</v>
      </c>
    </row>
    <row r="52" spans="1:1" x14ac:dyDescent="0.4">
      <c r="A52" t="s">
        <v>384</v>
      </c>
    </row>
    <row r="53" spans="1:1" x14ac:dyDescent="0.4">
      <c r="A53" t="s">
        <v>385</v>
      </c>
    </row>
    <row r="54" spans="1:1" x14ac:dyDescent="0.4">
      <c r="A54" t="s">
        <v>386</v>
      </c>
    </row>
    <row r="55" spans="1:1" x14ac:dyDescent="0.4">
      <c r="A55" t="s">
        <v>387</v>
      </c>
    </row>
    <row r="56" spans="1:1" x14ac:dyDescent="0.4">
      <c r="A56" t="s">
        <v>388</v>
      </c>
    </row>
    <row r="57" spans="1:1" x14ac:dyDescent="0.4">
      <c r="A57" t="s">
        <v>389</v>
      </c>
    </row>
    <row r="58" spans="1:1" x14ac:dyDescent="0.4">
      <c r="A58" t="s">
        <v>390</v>
      </c>
    </row>
    <row r="59" spans="1:1" x14ac:dyDescent="0.4">
      <c r="A59" t="s">
        <v>92</v>
      </c>
    </row>
    <row r="60" spans="1:1" x14ac:dyDescent="0.4">
      <c r="A60" s="1" t="s">
        <v>344</v>
      </c>
    </row>
    <row r="61" spans="1:1" x14ac:dyDescent="0.4">
      <c r="A61" t="s">
        <v>391</v>
      </c>
    </row>
    <row r="62" spans="1:1" x14ac:dyDescent="0.4">
      <c r="A62" t="s">
        <v>392</v>
      </c>
    </row>
    <row r="63" spans="1:1" x14ac:dyDescent="0.4">
      <c r="A63" t="s">
        <v>393</v>
      </c>
    </row>
    <row r="64" spans="1:1" x14ac:dyDescent="0.4">
      <c r="A64" t="s">
        <v>394</v>
      </c>
    </row>
    <row r="65" spans="1:1" x14ac:dyDescent="0.4">
      <c r="A65" t="s">
        <v>395</v>
      </c>
    </row>
    <row r="66" spans="1:1" x14ac:dyDescent="0.4">
      <c r="A66" t="s">
        <v>396</v>
      </c>
    </row>
    <row r="67" spans="1:1" x14ac:dyDescent="0.4">
      <c r="A67" t="s">
        <v>397</v>
      </c>
    </row>
    <row r="68" spans="1:1" x14ac:dyDescent="0.4">
      <c r="A68" t="s">
        <v>398</v>
      </c>
    </row>
    <row r="69" spans="1:1" x14ac:dyDescent="0.4">
      <c r="A69" t="s">
        <v>399</v>
      </c>
    </row>
    <row r="70" spans="1:1" x14ac:dyDescent="0.4">
      <c r="A70" t="s">
        <v>400</v>
      </c>
    </row>
    <row r="71" spans="1:1" x14ac:dyDescent="0.4">
      <c r="A71" t="s">
        <v>401</v>
      </c>
    </row>
    <row r="72" spans="1:1" x14ac:dyDescent="0.4">
      <c r="A72" t="s">
        <v>402</v>
      </c>
    </row>
    <row r="73" spans="1:1" x14ac:dyDescent="0.4">
      <c r="A73" t="s">
        <v>435</v>
      </c>
    </row>
    <row r="74" spans="1:1" x14ac:dyDescent="0.4">
      <c r="A74" t="s">
        <v>436</v>
      </c>
    </row>
    <row r="75" spans="1:1" x14ac:dyDescent="0.4">
      <c r="A75" t="s">
        <v>437</v>
      </c>
    </row>
    <row r="76" spans="1:1" x14ac:dyDescent="0.4">
      <c r="A76" t="s">
        <v>493</v>
      </c>
    </row>
    <row r="77" spans="1:1" x14ac:dyDescent="0.4">
      <c r="A77" t="s">
        <v>439</v>
      </c>
    </row>
    <row r="78" spans="1:1" x14ac:dyDescent="0.4">
      <c r="A78" t="s">
        <v>440</v>
      </c>
    </row>
    <row r="79" spans="1:1" x14ac:dyDescent="0.4">
      <c r="A79" t="s">
        <v>441</v>
      </c>
    </row>
    <row r="80" spans="1:1" x14ac:dyDescent="0.4">
      <c r="A80" t="s">
        <v>442</v>
      </c>
    </row>
    <row r="81" spans="1:1" x14ac:dyDescent="0.4">
      <c r="A81" t="s">
        <v>443</v>
      </c>
    </row>
    <row r="82" spans="1:1" x14ac:dyDescent="0.4">
      <c r="A82" t="s">
        <v>444</v>
      </c>
    </row>
    <row r="83" spans="1:1" x14ac:dyDescent="0.4">
      <c r="A83" t="s">
        <v>92</v>
      </c>
    </row>
    <row r="84" spans="1:1" x14ac:dyDescent="0.4">
      <c r="A84" s="1" t="s">
        <v>345</v>
      </c>
    </row>
    <row r="85" spans="1:1" x14ac:dyDescent="0.4">
      <c r="A85" t="s">
        <v>445</v>
      </c>
    </row>
    <row r="86" spans="1:1" x14ac:dyDescent="0.4">
      <c r="A86" t="s">
        <v>446</v>
      </c>
    </row>
    <row r="87" spans="1:1" x14ac:dyDescent="0.4">
      <c r="A87" t="s">
        <v>447</v>
      </c>
    </row>
    <row r="88" spans="1:1" x14ac:dyDescent="0.4">
      <c r="A88" t="s">
        <v>448</v>
      </c>
    </row>
    <row r="89" spans="1:1" x14ac:dyDescent="0.4">
      <c r="A89" t="s">
        <v>449</v>
      </c>
    </row>
    <row r="90" spans="1:1" x14ac:dyDescent="0.4">
      <c r="A90" t="s">
        <v>450</v>
      </c>
    </row>
    <row r="91" spans="1:1" x14ac:dyDescent="0.4">
      <c r="A91" t="s">
        <v>451</v>
      </c>
    </row>
    <row r="92" spans="1:1" x14ac:dyDescent="0.4">
      <c r="A92" t="s">
        <v>452</v>
      </c>
    </row>
    <row r="93" spans="1:1" x14ac:dyDescent="0.4">
      <c r="A93" t="s">
        <v>453</v>
      </c>
    </row>
    <row r="94" spans="1:1" x14ac:dyDescent="0.4">
      <c r="A94" t="s">
        <v>454</v>
      </c>
    </row>
    <row r="95" spans="1:1" x14ac:dyDescent="0.4">
      <c r="A95" t="s">
        <v>92</v>
      </c>
    </row>
    <row r="96" spans="1:1" x14ac:dyDescent="0.4">
      <c r="A96" s="1" t="s">
        <v>25</v>
      </c>
    </row>
    <row r="97" spans="1:1" x14ac:dyDescent="0.4">
      <c r="A97" t="s">
        <v>403</v>
      </c>
    </row>
    <row r="98" spans="1:1" x14ac:dyDescent="0.4">
      <c r="A98" t="s">
        <v>404</v>
      </c>
    </row>
    <row r="99" spans="1:1" x14ac:dyDescent="0.4">
      <c r="A99" t="s">
        <v>405</v>
      </c>
    </row>
    <row r="100" spans="1:1" x14ac:dyDescent="0.4">
      <c r="A100" t="s">
        <v>406</v>
      </c>
    </row>
    <row r="101" spans="1:1" x14ac:dyDescent="0.4">
      <c r="A101" t="s">
        <v>407</v>
      </c>
    </row>
    <row r="102" spans="1:1" x14ac:dyDescent="0.4">
      <c r="A102" t="s">
        <v>408</v>
      </c>
    </row>
    <row r="103" spans="1:1" x14ac:dyDescent="0.4">
      <c r="A103" t="s">
        <v>409</v>
      </c>
    </row>
    <row r="104" spans="1:1" x14ac:dyDescent="0.4">
      <c r="A104" t="s">
        <v>410</v>
      </c>
    </row>
    <row r="105" spans="1:1" x14ac:dyDescent="0.4">
      <c r="A105" t="s">
        <v>92</v>
      </c>
    </row>
    <row r="106" spans="1:1" x14ac:dyDescent="0.4">
      <c r="A106" t="s">
        <v>494</v>
      </c>
    </row>
    <row r="107" spans="1:1" x14ac:dyDescent="0.4">
      <c r="A107" t="s">
        <v>495</v>
      </c>
    </row>
    <row r="108" spans="1:1" x14ac:dyDescent="0.4">
      <c r="A108" t="s">
        <v>496</v>
      </c>
    </row>
    <row r="109" spans="1:1" x14ac:dyDescent="0.4">
      <c r="A109" t="s">
        <v>497</v>
      </c>
    </row>
    <row r="110" spans="1:1" x14ac:dyDescent="0.4">
      <c r="A110" t="s">
        <v>498</v>
      </c>
    </row>
    <row r="111" spans="1:1" x14ac:dyDescent="0.4">
      <c r="A111" t="s">
        <v>499</v>
      </c>
    </row>
    <row r="112" spans="1:1" x14ac:dyDescent="0.4">
      <c r="A112" t="s">
        <v>500</v>
      </c>
    </row>
    <row r="113" spans="1:1" x14ac:dyDescent="0.4">
      <c r="A113" t="s">
        <v>501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2633-3430-4C78-A829-3A7E20FAA1A5}">
  <dimension ref="A1:I748"/>
  <sheetViews>
    <sheetView workbookViewId="0">
      <selection activeCell="C117" sqref="C117"/>
    </sheetView>
  </sheetViews>
  <sheetFormatPr defaultRowHeight="18.75" x14ac:dyDescent="0.4"/>
  <cols>
    <col min="1" max="1" width="6.625" customWidth="1"/>
    <col min="4" max="4" width="23.625" bestFit="1" customWidth="1"/>
    <col min="5" max="5" width="15.875" customWidth="1"/>
    <col min="6" max="6" width="45.875" bestFit="1" customWidth="1"/>
  </cols>
  <sheetData>
    <row r="1" spans="1:7" x14ac:dyDescent="0.4">
      <c r="A1" t="s">
        <v>8</v>
      </c>
      <c r="B1" t="s">
        <v>2</v>
      </c>
      <c r="C1" t="s">
        <v>3</v>
      </c>
      <c r="D1" t="s">
        <v>9</v>
      </c>
      <c r="E1" t="s">
        <v>130</v>
      </c>
      <c r="F1" t="s">
        <v>10</v>
      </c>
      <c r="G1" t="s">
        <v>130</v>
      </c>
    </row>
    <row r="2" spans="1:7" x14ac:dyDescent="0.4">
      <c r="A2" t="s">
        <v>20</v>
      </c>
      <c r="B2" t="s">
        <v>131</v>
      </c>
      <c r="C2" t="s">
        <v>20</v>
      </c>
      <c r="D2" t="s">
        <v>346</v>
      </c>
      <c r="E2" t="s">
        <v>293</v>
      </c>
      <c r="F2" t="str">
        <f>A2&amp;B2&amp;C2&amp;D2&amp;E2</f>
        <v>幼児男子幼児幼児-キョルギ</v>
      </c>
      <c r="G2" t="s">
        <v>132</v>
      </c>
    </row>
    <row r="3" spans="1:7" x14ac:dyDescent="0.4">
      <c r="A3" t="s">
        <v>20</v>
      </c>
      <c r="B3" t="s">
        <v>133</v>
      </c>
      <c r="C3" t="s">
        <v>20</v>
      </c>
      <c r="D3" t="s">
        <v>346</v>
      </c>
      <c r="E3" t="s">
        <v>293</v>
      </c>
      <c r="F3" t="str">
        <f t="shared" ref="F3:F66" si="0">A3&amp;B3&amp;C3&amp;D3&amp;E3</f>
        <v>幼児女子幼児幼児-キョルギ</v>
      </c>
      <c r="G3" t="s">
        <v>134</v>
      </c>
    </row>
    <row r="4" spans="1:7" x14ac:dyDescent="0.4">
      <c r="A4" t="s">
        <v>135</v>
      </c>
      <c r="B4" t="s">
        <v>131</v>
      </c>
      <c r="C4" t="s">
        <v>21</v>
      </c>
      <c r="D4" t="s">
        <v>347</v>
      </c>
      <c r="E4" t="s">
        <v>293</v>
      </c>
      <c r="F4" t="str">
        <f t="shared" si="0"/>
        <v>初級男子小１小１6-7歳-19キョルギ</v>
      </c>
      <c r="G4" t="s">
        <v>136</v>
      </c>
    </row>
    <row r="5" spans="1:7" x14ac:dyDescent="0.4">
      <c r="A5" t="s">
        <v>135</v>
      </c>
      <c r="B5" t="s">
        <v>131</v>
      </c>
      <c r="C5" t="s">
        <v>21</v>
      </c>
      <c r="D5" t="s">
        <v>348</v>
      </c>
      <c r="E5" t="s">
        <v>293</v>
      </c>
      <c r="F5" t="str">
        <f t="shared" si="0"/>
        <v>初級男子小１小１6-7歳-23キョルギ</v>
      </c>
      <c r="G5" t="s">
        <v>137</v>
      </c>
    </row>
    <row r="6" spans="1:7" x14ac:dyDescent="0.4">
      <c r="A6" t="s">
        <v>135</v>
      </c>
      <c r="B6" t="s">
        <v>131</v>
      </c>
      <c r="C6" t="s">
        <v>21</v>
      </c>
      <c r="D6" t="s">
        <v>349</v>
      </c>
      <c r="E6" t="s">
        <v>293</v>
      </c>
      <c r="F6" t="str">
        <f t="shared" si="0"/>
        <v>初級男子小１小１6-7歳-27キョルギ</v>
      </c>
      <c r="G6" t="s">
        <v>138</v>
      </c>
    </row>
    <row r="7" spans="1:7" x14ac:dyDescent="0.4">
      <c r="A7" t="s">
        <v>135</v>
      </c>
      <c r="B7" t="s">
        <v>131</v>
      </c>
      <c r="C7" t="s">
        <v>21</v>
      </c>
      <c r="D7" t="s">
        <v>350</v>
      </c>
      <c r="E7" t="s">
        <v>293</v>
      </c>
      <c r="F7" t="str">
        <f t="shared" si="0"/>
        <v>初級男子小１小１6-7歳+27キョルギ</v>
      </c>
      <c r="G7" t="s">
        <v>139</v>
      </c>
    </row>
    <row r="8" spans="1:7" x14ac:dyDescent="0.4">
      <c r="A8" t="s">
        <v>135</v>
      </c>
      <c r="B8" t="s">
        <v>131</v>
      </c>
      <c r="C8" t="s">
        <v>24</v>
      </c>
      <c r="D8" t="s">
        <v>351</v>
      </c>
      <c r="E8" t="s">
        <v>293</v>
      </c>
      <c r="F8" t="str">
        <f t="shared" si="0"/>
        <v>初級男子小２小2 6-7歳-19キョルギ</v>
      </c>
      <c r="G8" t="s">
        <v>140</v>
      </c>
    </row>
    <row r="9" spans="1:7" x14ac:dyDescent="0.4">
      <c r="A9" t="s">
        <v>135</v>
      </c>
      <c r="B9" t="s">
        <v>131</v>
      </c>
      <c r="C9" t="s">
        <v>24</v>
      </c>
      <c r="D9" t="s">
        <v>352</v>
      </c>
      <c r="E9" t="s">
        <v>293</v>
      </c>
      <c r="F9" t="str">
        <f t="shared" si="0"/>
        <v>初級男子小２小2 6-7歳-23キョルギ</v>
      </c>
      <c r="G9" t="s">
        <v>137</v>
      </c>
    </row>
    <row r="10" spans="1:7" x14ac:dyDescent="0.4">
      <c r="A10" t="s">
        <v>135</v>
      </c>
      <c r="B10" t="s">
        <v>131</v>
      </c>
      <c r="C10" t="s">
        <v>24</v>
      </c>
      <c r="D10" t="s">
        <v>353</v>
      </c>
      <c r="E10" t="s">
        <v>293</v>
      </c>
      <c r="F10" t="str">
        <f t="shared" si="0"/>
        <v>初級男子小２小2 6-7歳-27キョルギ</v>
      </c>
      <c r="G10" t="s">
        <v>138</v>
      </c>
    </row>
    <row r="11" spans="1:7" x14ac:dyDescent="0.4">
      <c r="A11" t="s">
        <v>135</v>
      </c>
      <c r="B11" t="s">
        <v>131</v>
      </c>
      <c r="C11" t="s">
        <v>24</v>
      </c>
      <c r="D11" t="s">
        <v>354</v>
      </c>
      <c r="E11" t="s">
        <v>293</v>
      </c>
      <c r="F11" t="str">
        <f t="shared" si="0"/>
        <v>初級男子小２小2 6-7歳+27キョルギ</v>
      </c>
      <c r="G11" t="s">
        <v>139</v>
      </c>
    </row>
    <row r="12" spans="1:7" x14ac:dyDescent="0.4">
      <c r="A12" t="s">
        <v>135</v>
      </c>
      <c r="B12" t="s">
        <v>131</v>
      </c>
      <c r="C12" t="s">
        <v>24</v>
      </c>
      <c r="D12" t="s">
        <v>355</v>
      </c>
      <c r="E12" t="s">
        <v>293</v>
      </c>
      <c r="F12" t="str">
        <f t="shared" si="0"/>
        <v>初級男子小２小2 8-9歳-21キョルギ</v>
      </c>
      <c r="G12" t="s">
        <v>141</v>
      </c>
    </row>
    <row r="13" spans="1:7" x14ac:dyDescent="0.4">
      <c r="A13" t="s">
        <v>135</v>
      </c>
      <c r="B13" t="s">
        <v>131</v>
      </c>
      <c r="C13" t="s">
        <v>24</v>
      </c>
      <c r="D13" t="s">
        <v>356</v>
      </c>
      <c r="E13" t="s">
        <v>293</v>
      </c>
      <c r="F13" t="str">
        <f t="shared" si="0"/>
        <v>初級男子小２小2 8-9歳-25キョルギ</v>
      </c>
      <c r="G13" t="s">
        <v>142</v>
      </c>
    </row>
    <row r="14" spans="1:7" x14ac:dyDescent="0.4">
      <c r="A14" t="s">
        <v>135</v>
      </c>
      <c r="B14" t="s">
        <v>131</v>
      </c>
      <c r="C14" t="s">
        <v>24</v>
      </c>
      <c r="D14" t="s">
        <v>357</v>
      </c>
      <c r="E14" t="s">
        <v>293</v>
      </c>
      <c r="F14" t="str">
        <f t="shared" si="0"/>
        <v>初級男子小２小2 8-9歳-30キョルギ</v>
      </c>
      <c r="G14" t="s">
        <v>143</v>
      </c>
    </row>
    <row r="15" spans="1:7" x14ac:dyDescent="0.4">
      <c r="A15" t="s">
        <v>135</v>
      </c>
      <c r="B15" t="s">
        <v>131</v>
      </c>
      <c r="C15" t="s">
        <v>24</v>
      </c>
      <c r="D15" t="s">
        <v>358</v>
      </c>
      <c r="E15" t="s">
        <v>293</v>
      </c>
      <c r="F15" t="str">
        <f t="shared" si="0"/>
        <v>初級男子小２小2 8-9歳+30キョルギ</v>
      </c>
      <c r="G15" t="s">
        <v>144</v>
      </c>
    </row>
    <row r="16" spans="1:7" x14ac:dyDescent="0.4">
      <c r="A16" t="s">
        <v>145</v>
      </c>
      <c r="B16" t="s">
        <v>131</v>
      </c>
      <c r="C16" t="s">
        <v>21</v>
      </c>
      <c r="D16" t="s">
        <v>347</v>
      </c>
      <c r="E16" t="s">
        <v>293</v>
      </c>
      <c r="F16" t="str">
        <f t="shared" si="0"/>
        <v>上級男子小１小１6-7歳-19キョルギ</v>
      </c>
      <c r="G16" t="s">
        <v>146</v>
      </c>
    </row>
    <row r="17" spans="1:7" x14ac:dyDescent="0.4">
      <c r="A17" t="s">
        <v>145</v>
      </c>
      <c r="B17" t="s">
        <v>131</v>
      </c>
      <c r="C17" t="s">
        <v>21</v>
      </c>
      <c r="D17" t="s">
        <v>348</v>
      </c>
      <c r="E17" t="s">
        <v>293</v>
      </c>
      <c r="F17" t="str">
        <f t="shared" si="0"/>
        <v>上級男子小１小１6-7歳-23キョルギ</v>
      </c>
      <c r="G17" t="s">
        <v>147</v>
      </c>
    </row>
    <row r="18" spans="1:7" x14ac:dyDescent="0.4">
      <c r="A18" t="s">
        <v>145</v>
      </c>
      <c r="B18" t="s">
        <v>131</v>
      </c>
      <c r="C18" t="s">
        <v>21</v>
      </c>
      <c r="D18" t="s">
        <v>349</v>
      </c>
      <c r="E18" t="s">
        <v>293</v>
      </c>
      <c r="F18" t="str">
        <f t="shared" si="0"/>
        <v>上級男子小１小１6-7歳-27キョルギ</v>
      </c>
      <c r="G18" t="s">
        <v>148</v>
      </c>
    </row>
    <row r="19" spans="1:7" x14ac:dyDescent="0.4">
      <c r="A19" t="s">
        <v>145</v>
      </c>
      <c r="B19" t="s">
        <v>131</v>
      </c>
      <c r="C19" t="s">
        <v>21</v>
      </c>
      <c r="D19" t="s">
        <v>350</v>
      </c>
      <c r="E19" t="s">
        <v>293</v>
      </c>
      <c r="F19" t="str">
        <f t="shared" si="0"/>
        <v>上級男子小１小１6-7歳+27キョルギ</v>
      </c>
      <c r="G19" t="s">
        <v>149</v>
      </c>
    </row>
    <row r="20" spans="1:7" x14ac:dyDescent="0.4">
      <c r="A20" t="s">
        <v>145</v>
      </c>
      <c r="B20" t="s">
        <v>131</v>
      </c>
      <c r="C20" t="s">
        <v>24</v>
      </c>
      <c r="D20" t="s">
        <v>351</v>
      </c>
      <c r="E20" t="s">
        <v>293</v>
      </c>
      <c r="F20" t="str">
        <f t="shared" si="0"/>
        <v>上級男子小２小2 6-7歳-19キョルギ</v>
      </c>
      <c r="G20" t="s">
        <v>150</v>
      </c>
    </row>
    <row r="21" spans="1:7" x14ac:dyDescent="0.4">
      <c r="A21" t="s">
        <v>145</v>
      </c>
      <c r="B21" t="s">
        <v>131</v>
      </c>
      <c r="C21" t="s">
        <v>24</v>
      </c>
      <c r="D21" t="s">
        <v>352</v>
      </c>
      <c r="E21" t="s">
        <v>293</v>
      </c>
      <c r="F21" t="str">
        <f t="shared" si="0"/>
        <v>上級男子小２小2 6-7歳-23キョルギ</v>
      </c>
      <c r="G21" t="s">
        <v>147</v>
      </c>
    </row>
    <row r="22" spans="1:7" x14ac:dyDescent="0.4">
      <c r="A22" t="s">
        <v>145</v>
      </c>
      <c r="B22" t="s">
        <v>131</v>
      </c>
      <c r="C22" t="s">
        <v>24</v>
      </c>
      <c r="D22" t="s">
        <v>353</v>
      </c>
      <c r="E22" t="s">
        <v>293</v>
      </c>
      <c r="F22" t="str">
        <f t="shared" si="0"/>
        <v>上級男子小２小2 6-7歳-27キョルギ</v>
      </c>
      <c r="G22" t="s">
        <v>148</v>
      </c>
    </row>
    <row r="23" spans="1:7" x14ac:dyDescent="0.4">
      <c r="A23" t="s">
        <v>145</v>
      </c>
      <c r="B23" t="s">
        <v>131</v>
      </c>
      <c r="C23" t="s">
        <v>24</v>
      </c>
      <c r="D23" t="s">
        <v>354</v>
      </c>
      <c r="E23" t="s">
        <v>293</v>
      </c>
      <c r="F23" t="str">
        <f t="shared" si="0"/>
        <v>上級男子小２小2 6-7歳+27キョルギ</v>
      </c>
      <c r="G23" t="s">
        <v>149</v>
      </c>
    </row>
    <row r="24" spans="1:7" x14ac:dyDescent="0.4">
      <c r="A24" t="s">
        <v>145</v>
      </c>
      <c r="B24" t="s">
        <v>131</v>
      </c>
      <c r="C24" t="s">
        <v>24</v>
      </c>
      <c r="D24" t="s">
        <v>355</v>
      </c>
      <c r="E24" t="s">
        <v>293</v>
      </c>
      <c r="F24" t="str">
        <f t="shared" si="0"/>
        <v>上級男子小２小2 8-9歳-21キョルギ</v>
      </c>
      <c r="G24" t="s">
        <v>151</v>
      </c>
    </row>
    <row r="25" spans="1:7" x14ac:dyDescent="0.4">
      <c r="A25" t="s">
        <v>145</v>
      </c>
      <c r="B25" t="s">
        <v>131</v>
      </c>
      <c r="C25" t="s">
        <v>24</v>
      </c>
      <c r="D25" t="s">
        <v>356</v>
      </c>
      <c r="E25" t="s">
        <v>293</v>
      </c>
      <c r="F25" t="str">
        <f t="shared" si="0"/>
        <v>上級男子小２小2 8-9歳-25キョルギ</v>
      </c>
      <c r="G25" t="s">
        <v>152</v>
      </c>
    </row>
    <row r="26" spans="1:7" x14ac:dyDescent="0.4">
      <c r="A26" t="s">
        <v>145</v>
      </c>
      <c r="B26" t="s">
        <v>131</v>
      </c>
      <c r="C26" t="s">
        <v>24</v>
      </c>
      <c r="D26" t="s">
        <v>357</v>
      </c>
      <c r="E26" t="s">
        <v>293</v>
      </c>
      <c r="F26" t="str">
        <f t="shared" si="0"/>
        <v>上級男子小２小2 8-9歳-30キョルギ</v>
      </c>
      <c r="G26" t="s">
        <v>153</v>
      </c>
    </row>
    <row r="27" spans="1:7" x14ac:dyDescent="0.4">
      <c r="A27" t="s">
        <v>145</v>
      </c>
      <c r="B27" t="s">
        <v>131</v>
      </c>
      <c r="C27" t="s">
        <v>24</v>
      </c>
      <c r="D27" t="s">
        <v>358</v>
      </c>
      <c r="E27" t="s">
        <v>293</v>
      </c>
      <c r="F27" t="str">
        <f t="shared" si="0"/>
        <v>上級男子小２小2 8-9歳+30キョルギ</v>
      </c>
      <c r="G27" t="s">
        <v>154</v>
      </c>
    </row>
    <row r="28" spans="1:7" x14ac:dyDescent="0.4">
      <c r="A28" t="s">
        <v>135</v>
      </c>
      <c r="B28" t="s">
        <v>133</v>
      </c>
      <c r="C28" t="s">
        <v>21</v>
      </c>
      <c r="D28" t="s">
        <v>347</v>
      </c>
      <c r="E28" t="s">
        <v>293</v>
      </c>
      <c r="F28" t="str">
        <f t="shared" si="0"/>
        <v>初級女子小１小１6-7歳-19キョルギ</v>
      </c>
      <c r="G28" t="s">
        <v>155</v>
      </c>
    </row>
    <row r="29" spans="1:7" x14ac:dyDescent="0.4">
      <c r="A29" t="s">
        <v>135</v>
      </c>
      <c r="B29" t="s">
        <v>133</v>
      </c>
      <c r="C29" t="s">
        <v>21</v>
      </c>
      <c r="D29" t="s">
        <v>348</v>
      </c>
      <c r="E29" t="s">
        <v>293</v>
      </c>
      <c r="F29" t="str">
        <f t="shared" si="0"/>
        <v>初級女子小１小１6-7歳-23キョルギ</v>
      </c>
      <c r="G29" t="s">
        <v>156</v>
      </c>
    </row>
    <row r="30" spans="1:7" x14ac:dyDescent="0.4">
      <c r="A30" t="s">
        <v>135</v>
      </c>
      <c r="B30" t="s">
        <v>133</v>
      </c>
      <c r="C30" t="s">
        <v>21</v>
      </c>
      <c r="D30" t="s">
        <v>349</v>
      </c>
      <c r="E30" t="s">
        <v>293</v>
      </c>
      <c r="F30" t="str">
        <f t="shared" si="0"/>
        <v>初級女子小１小１6-7歳-27キョルギ</v>
      </c>
      <c r="G30" t="s">
        <v>157</v>
      </c>
    </row>
    <row r="31" spans="1:7" x14ac:dyDescent="0.4">
      <c r="A31" t="s">
        <v>135</v>
      </c>
      <c r="B31" t="s">
        <v>133</v>
      </c>
      <c r="C31" t="s">
        <v>21</v>
      </c>
      <c r="D31" t="s">
        <v>350</v>
      </c>
      <c r="E31" t="s">
        <v>293</v>
      </c>
      <c r="F31" t="str">
        <f t="shared" si="0"/>
        <v>初級女子小１小１6-7歳+27キョルギ</v>
      </c>
      <c r="G31" t="s">
        <v>158</v>
      </c>
    </row>
    <row r="32" spans="1:7" x14ac:dyDescent="0.4">
      <c r="A32" t="s">
        <v>135</v>
      </c>
      <c r="B32" t="s">
        <v>133</v>
      </c>
      <c r="C32" t="s">
        <v>24</v>
      </c>
      <c r="D32" t="s">
        <v>351</v>
      </c>
      <c r="E32" t="s">
        <v>293</v>
      </c>
      <c r="F32" t="str">
        <f t="shared" si="0"/>
        <v>初級女子小２小2 6-7歳-19キョルギ</v>
      </c>
      <c r="G32" t="s">
        <v>155</v>
      </c>
    </row>
    <row r="33" spans="1:7" x14ac:dyDescent="0.4">
      <c r="A33" t="s">
        <v>135</v>
      </c>
      <c r="B33" t="s">
        <v>133</v>
      </c>
      <c r="C33" t="s">
        <v>24</v>
      </c>
      <c r="D33" t="s">
        <v>352</v>
      </c>
      <c r="E33" t="s">
        <v>293</v>
      </c>
      <c r="F33" t="str">
        <f t="shared" si="0"/>
        <v>初級女子小２小2 6-7歳-23キョルギ</v>
      </c>
      <c r="G33" t="s">
        <v>156</v>
      </c>
    </row>
    <row r="34" spans="1:7" x14ac:dyDescent="0.4">
      <c r="A34" t="s">
        <v>135</v>
      </c>
      <c r="B34" t="s">
        <v>133</v>
      </c>
      <c r="C34" t="s">
        <v>24</v>
      </c>
      <c r="D34" t="s">
        <v>353</v>
      </c>
      <c r="E34" t="s">
        <v>293</v>
      </c>
      <c r="F34" t="str">
        <f t="shared" si="0"/>
        <v>初級女子小２小2 6-7歳-27キョルギ</v>
      </c>
      <c r="G34" t="s">
        <v>157</v>
      </c>
    </row>
    <row r="35" spans="1:7" x14ac:dyDescent="0.4">
      <c r="A35" t="s">
        <v>135</v>
      </c>
      <c r="B35" t="s">
        <v>133</v>
      </c>
      <c r="C35" t="s">
        <v>24</v>
      </c>
      <c r="D35" t="s">
        <v>354</v>
      </c>
      <c r="E35" t="s">
        <v>293</v>
      </c>
      <c r="F35" t="str">
        <f t="shared" si="0"/>
        <v>初級女子小２小2 6-7歳+27キョルギ</v>
      </c>
      <c r="G35" t="s">
        <v>158</v>
      </c>
    </row>
    <row r="36" spans="1:7" x14ac:dyDescent="0.4">
      <c r="A36" t="s">
        <v>135</v>
      </c>
      <c r="B36" t="s">
        <v>133</v>
      </c>
      <c r="C36" t="s">
        <v>24</v>
      </c>
      <c r="D36" t="s">
        <v>355</v>
      </c>
      <c r="E36" t="s">
        <v>293</v>
      </c>
      <c r="F36" t="str">
        <f t="shared" si="0"/>
        <v>初級女子小２小2 8-9歳-21キョルギ</v>
      </c>
      <c r="G36" t="s">
        <v>159</v>
      </c>
    </row>
    <row r="37" spans="1:7" x14ac:dyDescent="0.4">
      <c r="A37" t="s">
        <v>135</v>
      </c>
      <c r="B37" t="s">
        <v>133</v>
      </c>
      <c r="C37" t="s">
        <v>24</v>
      </c>
      <c r="D37" t="s">
        <v>356</v>
      </c>
      <c r="E37" t="s">
        <v>293</v>
      </c>
      <c r="F37" t="str">
        <f t="shared" si="0"/>
        <v>初級女子小２小2 8-9歳-25キョルギ</v>
      </c>
      <c r="G37" t="s">
        <v>160</v>
      </c>
    </row>
    <row r="38" spans="1:7" x14ac:dyDescent="0.4">
      <c r="A38" t="s">
        <v>135</v>
      </c>
      <c r="B38" t="s">
        <v>133</v>
      </c>
      <c r="C38" t="s">
        <v>24</v>
      </c>
      <c r="D38" t="s">
        <v>357</v>
      </c>
      <c r="E38" t="s">
        <v>293</v>
      </c>
      <c r="F38" t="str">
        <f t="shared" si="0"/>
        <v>初級女子小２小2 8-9歳-30キョルギ</v>
      </c>
      <c r="G38" t="s">
        <v>161</v>
      </c>
    </row>
    <row r="39" spans="1:7" x14ac:dyDescent="0.4">
      <c r="A39" t="s">
        <v>135</v>
      </c>
      <c r="B39" t="s">
        <v>133</v>
      </c>
      <c r="C39" t="s">
        <v>24</v>
      </c>
      <c r="D39" t="s">
        <v>358</v>
      </c>
      <c r="E39" t="s">
        <v>293</v>
      </c>
      <c r="F39" t="str">
        <f t="shared" si="0"/>
        <v>初級女子小２小2 8-9歳+30キョルギ</v>
      </c>
      <c r="G39" t="s">
        <v>162</v>
      </c>
    </row>
    <row r="40" spans="1:7" x14ac:dyDescent="0.4">
      <c r="A40" t="s">
        <v>145</v>
      </c>
      <c r="B40" t="s">
        <v>133</v>
      </c>
      <c r="C40" t="s">
        <v>21</v>
      </c>
      <c r="D40" t="s">
        <v>347</v>
      </c>
      <c r="E40" t="s">
        <v>293</v>
      </c>
      <c r="F40" t="str">
        <f t="shared" si="0"/>
        <v>上級女子小１小１6-7歳-19キョルギ</v>
      </c>
      <c r="G40" t="s">
        <v>163</v>
      </c>
    </row>
    <row r="41" spans="1:7" x14ac:dyDescent="0.4">
      <c r="A41" t="s">
        <v>145</v>
      </c>
      <c r="B41" t="s">
        <v>133</v>
      </c>
      <c r="C41" t="s">
        <v>21</v>
      </c>
      <c r="D41" t="s">
        <v>348</v>
      </c>
      <c r="E41" t="s">
        <v>293</v>
      </c>
      <c r="F41" t="str">
        <f t="shared" si="0"/>
        <v>上級女子小１小１6-7歳-23キョルギ</v>
      </c>
      <c r="G41" t="s">
        <v>164</v>
      </c>
    </row>
    <row r="42" spans="1:7" x14ac:dyDescent="0.4">
      <c r="A42" t="s">
        <v>145</v>
      </c>
      <c r="B42" t="s">
        <v>133</v>
      </c>
      <c r="C42" t="s">
        <v>21</v>
      </c>
      <c r="D42" t="s">
        <v>349</v>
      </c>
      <c r="E42" t="s">
        <v>293</v>
      </c>
      <c r="F42" t="str">
        <f t="shared" si="0"/>
        <v>上級女子小１小１6-7歳-27キョルギ</v>
      </c>
      <c r="G42" t="s">
        <v>165</v>
      </c>
    </row>
    <row r="43" spans="1:7" x14ac:dyDescent="0.4">
      <c r="A43" t="s">
        <v>145</v>
      </c>
      <c r="B43" t="s">
        <v>133</v>
      </c>
      <c r="C43" t="s">
        <v>21</v>
      </c>
      <c r="D43" t="s">
        <v>350</v>
      </c>
      <c r="E43" t="s">
        <v>293</v>
      </c>
      <c r="F43" t="str">
        <f t="shared" si="0"/>
        <v>上級女子小１小１6-7歳+27キョルギ</v>
      </c>
      <c r="G43" t="s">
        <v>166</v>
      </c>
    </row>
    <row r="44" spans="1:7" x14ac:dyDescent="0.4">
      <c r="A44" t="s">
        <v>145</v>
      </c>
      <c r="B44" t="s">
        <v>133</v>
      </c>
      <c r="C44" t="s">
        <v>24</v>
      </c>
      <c r="D44" t="s">
        <v>351</v>
      </c>
      <c r="E44" t="s">
        <v>293</v>
      </c>
      <c r="F44" t="str">
        <f t="shared" si="0"/>
        <v>上級女子小２小2 6-7歳-19キョルギ</v>
      </c>
      <c r="G44" t="s">
        <v>163</v>
      </c>
    </row>
    <row r="45" spans="1:7" x14ac:dyDescent="0.4">
      <c r="A45" t="s">
        <v>145</v>
      </c>
      <c r="B45" t="s">
        <v>133</v>
      </c>
      <c r="C45" t="s">
        <v>24</v>
      </c>
      <c r="D45" t="s">
        <v>352</v>
      </c>
      <c r="E45" t="s">
        <v>293</v>
      </c>
      <c r="F45" t="str">
        <f t="shared" si="0"/>
        <v>上級女子小２小2 6-7歳-23キョルギ</v>
      </c>
      <c r="G45" t="s">
        <v>167</v>
      </c>
    </row>
    <row r="46" spans="1:7" x14ac:dyDescent="0.4">
      <c r="A46" t="s">
        <v>145</v>
      </c>
      <c r="B46" t="s">
        <v>133</v>
      </c>
      <c r="C46" t="s">
        <v>24</v>
      </c>
      <c r="D46" t="s">
        <v>353</v>
      </c>
      <c r="E46" t="s">
        <v>293</v>
      </c>
      <c r="F46" t="str">
        <f t="shared" si="0"/>
        <v>上級女子小２小2 6-7歳-27キョルギ</v>
      </c>
      <c r="G46" t="s">
        <v>165</v>
      </c>
    </row>
    <row r="47" spans="1:7" x14ac:dyDescent="0.4">
      <c r="A47" t="s">
        <v>145</v>
      </c>
      <c r="B47" t="s">
        <v>133</v>
      </c>
      <c r="C47" t="s">
        <v>24</v>
      </c>
      <c r="D47" t="s">
        <v>354</v>
      </c>
      <c r="E47" t="s">
        <v>293</v>
      </c>
      <c r="F47" t="str">
        <f t="shared" si="0"/>
        <v>上級女子小２小2 6-7歳+27キョルギ</v>
      </c>
      <c r="G47" t="s">
        <v>166</v>
      </c>
    </row>
    <row r="48" spans="1:7" x14ac:dyDescent="0.4">
      <c r="A48" t="s">
        <v>145</v>
      </c>
      <c r="B48" t="s">
        <v>133</v>
      </c>
      <c r="C48" t="s">
        <v>24</v>
      </c>
      <c r="D48" t="s">
        <v>355</v>
      </c>
      <c r="E48" t="s">
        <v>293</v>
      </c>
      <c r="F48" t="str">
        <f t="shared" si="0"/>
        <v>上級女子小２小2 8-9歳-21キョルギ</v>
      </c>
      <c r="G48" t="s">
        <v>168</v>
      </c>
    </row>
    <row r="49" spans="1:9" x14ac:dyDescent="0.4">
      <c r="A49" t="s">
        <v>145</v>
      </c>
      <c r="B49" t="s">
        <v>133</v>
      </c>
      <c r="C49" t="s">
        <v>24</v>
      </c>
      <c r="D49" t="s">
        <v>356</v>
      </c>
      <c r="E49" t="s">
        <v>293</v>
      </c>
      <c r="F49" t="str">
        <f t="shared" si="0"/>
        <v>上級女子小２小2 8-9歳-25キョルギ</v>
      </c>
      <c r="G49" t="s">
        <v>169</v>
      </c>
    </row>
    <row r="50" spans="1:9" x14ac:dyDescent="0.4">
      <c r="A50" t="s">
        <v>145</v>
      </c>
      <c r="B50" t="s">
        <v>133</v>
      </c>
      <c r="C50" t="s">
        <v>24</v>
      </c>
      <c r="D50" t="s">
        <v>357</v>
      </c>
      <c r="E50" t="s">
        <v>293</v>
      </c>
      <c r="F50" t="str">
        <f t="shared" si="0"/>
        <v>上級女子小２小2 8-9歳-30キョルギ</v>
      </c>
      <c r="G50" t="s">
        <v>170</v>
      </c>
    </row>
    <row r="51" spans="1:9" x14ac:dyDescent="0.4">
      <c r="A51" t="s">
        <v>145</v>
      </c>
      <c r="B51" t="s">
        <v>133</v>
      </c>
      <c r="C51" t="s">
        <v>24</v>
      </c>
      <c r="D51" t="s">
        <v>358</v>
      </c>
      <c r="E51" t="s">
        <v>293</v>
      </c>
      <c r="F51" t="str">
        <f t="shared" si="0"/>
        <v>上級女子小２小2 8-9歳+30キョルギ</v>
      </c>
      <c r="G51" t="s">
        <v>171</v>
      </c>
    </row>
    <row r="52" spans="1:9" x14ac:dyDescent="0.4">
      <c r="A52" t="s">
        <v>172</v>
      </c>
      <c r="B52" t="s">
        <v>133</v>
      </c>
      <c r="C52" t="s">
        <v>25</v>
      </c>
      <c r="D52" t="s">
        <v>92</v>
      </c>
      <c r="E52" t="s">
        <v>293</v>
      </c>
      <c r="F52" t="str">
        <f t="shared" si="0"/>
        <v>マスター女子成人-キョルギ</v>
      </c>
      <c r="G52" t="s">
        <v>173</v>
      </c>
    </row>
    <row r="53" spans="1:9" x14ac:dyDescent="0.4">
      <c r="A53" t="s">
        <v>135</v>
      </c>
      <c r="B53" t="s">
        <v>131</v>
      </c>
      <c r="C53" t="s">
        <v>27</v>
      </c>
      <c r="D53" s="37" t="s">
        <v>421</v>
      </c>
      <c r="E53" t="s">
        <v>293</v>
      </c>
      <c r="F53" t="str">
        <f t="shared" si="0"/>
        <v>初級男子小３小3 8-9歳-21キョルギ</v>
      </c>
      <c r="G53" s="2" t="s">
        <v>174</v>
      </c>
      <c r="I53" t="str">
        <f>"小3 "&amp;D53</f>
        <v>小3 小3 8-9歳-21</v>
      </c>
    </row>
    <row r="54" spans="1:9" x14ac:dyDescent="0.4">
      <c r="A54" t="s">
        <v>135</v>
      </c>
      <c r="B54" t="s">
        <v>131</v>
      </c>
      <c r="C54" t="s">
        <v>27</v>
      </c>
      <c r="D54" s="37" t="s">
        <v>422</v>
      </c>
      <c r="E54" t="s">
        <v>293</v>
      </c>
      <c r="F54" t="str">
        <f t="shared" si="0"/>
        <v>初級男子小３小3 8-9歳-25キョルギ</v>
      </c>
      <c r="G54" s="2" t="s">
        <v>175</v>
      </c>
      <c r="I54" t="str">
        <f t="shared" ref="I54:I60" si="1">"小3 "&amp;D54</f>
        <v>小3 小3 8-9歳-25</v>
      </c>
    </row>
    <row r="55" spans="1:9" x14ac:dyDescent="0.4">
      <c r="A55" t="s">
        <v>135</v>
      </c>
      <c r="B55" t="s">
        <v>131</v>
      </c>
      <c r="C55" t="s">
        <v>27</v>
      </c>
      <c r="D55" s="37" t="s">
        <v>423</v>
      </c>
      <c r="E55" t="s">
        <v>293</v>
      </c>
      <c r="F55" t="str">
        <f t="shared" si="0"/>
        <v>初級男子小３小3 8-9歳-30キョルギ</v>
      </c>
      <c r="G55" s="2" t="s">
        <v>176</v>
      </c>
      <c r="I55" t="str">
        <f t="shared" si="1"/>
        <v>小3 小3 8-9歳-30</v>
      </c>
    </row>
    <row r="56" spans="1:9" x14ac:dyDescent="0.4">
      <c r="A56" t="s">
        <v>135</v>
      </c>
      <c r="B56" t="s">
        <v>131</v>
      </c>
      <c r="C56" t="s">
        <v>27</v>
      </c>
      <c r="D56" s="37" t="s">
        <v>424</v>
      </c>
      <c r="E56" t="s">
        <v>293</v>
      </c>
      <c r="F56" t="str">
        <f t="shared" si="0"/>
        <v>初級男子小３小3 8-9歳+30キョルギ</v>
      </c>
      <c r="G56" s="2" t="s">
        <v>177</v>
      </c>
      <c r="I56" t="str">
        <f t="shared" si="1"/>
        <v>小3 小3 8-9歳+30</v>
      </c>
    </row>
    <row r="57" spans="1:9" x14ac:dyDescent="0.4">
      <c r="A57" t="s">
        <v>145</v>
      </c>
      <c r="B57" t="s">
        <v>131</v>
      </c>
      <c r="C57" t="s">
        <v>27</v>
      </c>
      <c r="D57" s="37" t="s">
        <v>420</v>
      </c>
      <c r="E57" t="s">
        <v>293</v>
      </c>
      <c r="F57" t="str">
        <f t="shared" si="0"/>
        <v>上級男子小３小3 8-9歳-21キョルギ</v>
      </c>
      <c r="G57" s="2" t="s">
        <v>178</v>
      </c>
      <c r="I57" t="str">
        <f t="shared" si="1"/>
        <v>小3 小3 8-9歳-21</v>
      </c>
    </row>
    <row r="58" spans="1:9" x14ac:dyDescent="0.4">
      <c r="A58" t="s">
        <v>145</v>
      </c>
      <c r="B58" t="s">
        <v>131</v>
      </c>
      <c r="C58" t="s">
        <v>27</v>
      </c>
      <c r="D58" s="37" t="s">
        <v>422</v>
      </c>
      <c r="E58" t="s">
        <v>293</v>
      </c>
      <c r="F58" t="str">
        <f t="shared" si="0"/>
        <v>上級男子小３小3 8-9歳-25キョルギ</v>
      </c>
      <c r="G58" s="2" t="s">
        <v>179</v>
      </c>
      <c r="I58" t="str">
        <f t="shared" si="1"/>
        <v>小3 小3 8-9歳-25</v>
      </c>
    </row>
    <row r="59" spans="1:9" x14ac:dyDescent="0.4">
      <c r="A59" t="s">
        <v>145</v>
      </c>
      <c r="B59" t="s">
        <v>131</v>
      </c>
      <c r="C59" t="s">
        <v>27</v>
      </c>
      <c r="D59" s="37" t="s">
        <v>423</v>
      </c>
      <c r="E59" t="s">
        <v>293</v>
      </c>
      <c r="F59" t="str">
        <f t="shared" si="0"/>
        <v>上級男子小３小3 8-9歳-30キョルギ</v>
      </c>
      <c r="G59" s="2" t="s">
        <v>180</v>
      </c>
      <c r="I59" t="str">
        <f t="shared" si="1"/>
        <v>小3 小3 8-9歳-30</v>
      </c>
    </row>
    <row r="60" spans="1:9" x14ac:dyDescent="0.4">
      <c r="A60" t="s">
        <v>145</v>
      </c>
      <c r="B60" t="s">
        <v>131</v>
      </c>
      <c r="C60" t="s">
        <v>27</v>
      </c>
      <c r="D60" s="37" t="s">
        <v>424</v>
      </c>
      <c r="E60" t="s">
        <v>293</v>
      </c>
      <c r="F60" t="str">
        <f t="shared" si="0"/>
        <v>上級男子小３小3 8-9歳+30キョルギ</v>
      </c>
      <c r="G60" s="2" t="s">
        <v>181</v>
      </c>
      <c r="I60" t="str">
        <f t="shared" si="1"/>
        <v>小3 小3 8-9歳+30</v>
      </c>
    </row>
    <row r="61" spans="1:9" x14ac:dyDescent="0.4">
      <c r="A61" t="s">
        <v>135</v>
      </c>
      <c r="B61" t="s">
        <v>131</v>
      </c>
      <c r="C61" t="s">
        <v>28</v>
      </c>
      <c r="D61" t="s">
        <v>363</v>
      </c>
      <c r="E61" t="s">
        <v>293</v>
      </c>
      <c r="F61" t="str">
        <f t="shared" si="0"/>
        <v>初級男子小４小4 10-11歳-30キョルギ</v>
      </c>
      <c r="G61" s="2" t="s">
        <v>182</v>
      </c>
    </row>
    <row r="62" spans="1:9" x14ac:dyDescent="0.4">
      <c r="A62" t="s">
        <v>135</v>
      </c>
      <c r="B62" t="s">
        <v>131</v>
      </c>
      <c r="C62" t="s">
        <v>28</v>
      </c>
      <c r="D62" t="s">
        <v>364</v>
      </c>
      <c r="E62" t="s">
        <v>293</v>
      </c>
      <c r="F62" t="str">
        <f t="shared" si="0"/>
        <v>初級男子小４小4 10-11歳-35キョルギ</v>
      </c>
      <c r="G62" s="2" t="s">
        <v>69</v>
      </c>
    </row>
    <row r="63" spans="1:9" x14ac:dyDescent="0.4">
      <c r="A63" t="s">
        <v>135</v>
      </c>
      <c r="B63" t="s">
        <v>131</v>
      </c>
      <c r="C63" t="s">
        <v>28</v>
      </c>
      <c r="D63" t="s">
        <v>365</v>
      </c>
      <c r="E63" t="s">
        <v>293</v>
      </c>
      <c r="F63" t="str">
        <f t="shared" si="0"/>
        <v>初級男子小４小4 10-11歳-40キョルギ</v>
      </c>
      <c r="G63" s="2" t="s">
        <v>183</v>
      </c>
    </row>
    <row r="64" spans="1:9" x14ac:dyDescent="0.4">
      <c r="A64" t="s">
        <v>135</v>
      </c>
      <c r="B64" t="s">
        <v>131</v>
      </c>
      <c r="C64" t="s">
        <v>28</v>
      </c>
      <c r="D64" t="s">
        <v>366</v>
      </c>
      <c r="E64" t="s">
        <v>293</v>
      </c>
      <c r="F64" t="str">
        <f t="shared" si="0"/>
        <v>初級男子小４小4 10-11歳+40キョルギ</v>
      </c>
      <c r="G64" s="2" t="s">
        <v>184</v>
      </c>
    </row>
    <row r="65" spans="1:7" x14ac:dyDescent="0.4">
      <c r="A65" t="s">
        <v>135</v>
      </c>
      <c r="B65" t="s">
        <v>131</v>
      </c>
      <c r="C65" t="s">
        <v>28</v>
      </c>
      <c r="D65" t="s">
        <v>367</v>
      </c>
      <c r="E65" t="s">
        <v>293</v>
      </c>
      <c r="F65" t="str">
        <f t="shared" si="0"/>
        <v>初級男子小４小4 8-9歳-21キョルギ</v>
      </c>
      <c r="G65" s="2" t="s">
        <v>174</v>
      </c>
    </row>
    <row r="66" spans="1:7" x14ac:dyDescent="0.4">
      <c r="A66" t="s">
        <v>135</v>
      </c>
      <c r="B66" t="s">
        <v>131</v>
      </c>
      <c r="C66" t="s">
        <v>28</v>
      </c>
      <c r="D66" t="s">
        <v>368</v>
      </c>
      <c r="E66" t="s">
        <v>293</v>
      </c>
      <c r="F66" t="str">
        <f t="shared" si="0"/>
        <v>初級男子小４小4 8-9歳-25キョルギ</v>
      </c>
      <c r="G66" s="2" t="s">
        <v>175</v>
      </c>
    </row>
    <row r="67" spans="1:7" x14ac:dyDescent="0.4">
      <c r="A67" t="s">
        <v>135</v>
      </c>
      <c r="B67" t="s">
        <v>131</v>
      </c>
      <c r="C67" t="s">
        <v>28</v>
      </c>
      <c r="D67" t="s">
        <v>369</v>
      </c>
      <c r="E67" t="s">
        <v>293</v>
      </c>
      <c r="F67" t="str">
        <f t="shared" ref="F67:F130" si="2">A67&amp;B67&amp;C67&amp;D67&amp;E67</f>
        <v>初級男子小４小4 8-9歳-30キョルギ</v>
      </c>
      <c r="G67" s="2" t="s">
        <v>176</v>
      </c>
    </row>
    <row r="68" spans="1:7" x14ac:dyDescent="0.4">
      <c r="A68" t="s">
        <v>135</v>
      </c>
      <c r="B68" t="s">
        <v>131</v>
      </c>
      <c r="C68" t="s">
        <v>28</v>
      </c>
      <c r="D68" t="s">
        <v>370</v>
      </c>
      <c r="E68" t="s">
        <v>293</v>
      </c>
      <c r="F68" t="str">
        <f t="shared" si="2"/>
        <v>初級男子小４小4 8-9歳+30キョルギ</v>
      </c>
      <c r="G68" s="2" t="s">
        <v>177</v>
      </c>
    </row>
    <row r="69" spans="1:7" x14ac:dyDescent="0.4">
      <c r="A69" t="s">
        <v>145</v>
      </c>
      <c r="B69" t="s">
        <v>131</v>
      </c>
      <c r="C69" t="s">
        <v>28</v>
      </c>
      <c r="D69" t="s">
        <v>363</v>
      </c>
      <c r="E69" t="s">
        <v>293</v>
      </c>
      <c r="F69" t="str">
        <f t="shared" si="2"/>
        <v>上級男子小４小4 10-11歳-30キョルギ</v>
      </c>
      <c r="G69" s="2" t="s">
        <v>185</v>
      </c>
    </row>
    <row r="70" spans="1:7" x14ac:dyDescent="0.4">
      <c r="A70" t="s">
        <v>145</v>
      </c>
      <c r="B70" t="s">
        <v>131</v>
      </c>
      <c r="C70" t="s">
        <v>28</v>
      </c>
      <c r="D70" t="s">
        <v>364</v>
      </c>
      <c r="E70" t="s">
        <v>293</v>
      </c>
      <c r="F70" t="str">
        <f t="shared" si="2"/>
        <v>上級男子小４小4 10-11歳-35キョルギ</v>
      </c>
      <c r="G70" s="2" t="s">
        <v>186</v>
      </c>
    </row>
    <row r="71" spans="1:7" x14ac:dyDescent="0.4">
      <c r="A71" t="s">
        <v>145</v>
      </c>
      <c r="B71" t="s">
        <v>131</v>
      </c>
      <c r="C71" t="s">
        <v>28</v>
      </c>
      <c r="D71" t="s">
        <v>365</v>
      </c>
      <c r="E71" t="s">
        <v>293</v>
      </c>
      <c r="F71" t="str">
        <f t="shared" si="2"/>
        <v>上級男子小４小4 10-11歳-40キョルギ</v>
      </c>
      <c r="G71" s="2" t="s">
        <v>187</v>
      </c>
    </row>
    <row r="72" spans="1:7" x14ac:dyDescent="0.4">
      <c r="A72" t="s">
        <v>145</v>
      </c>
      <c r="B72" t="s">
        <v>131</v>
      </c>
      <c r="C72" t="s">
        <v>28</v>
      </c>
      <c r="D72" t="s">
        <v>366</v>
      </c>
      <c r="E72" t="s">
        <v>293</v>
      </c>
      <c r="F72" t="str">
        <f t="shared" si="2"/>
        <v>上級男子小４小4 10-11歳+40キョルギ</v>
      </c>
      <c r="G72" s="2" t="s">
        <v>188</v>
      </c>
    </row>
    <row r="73" spans="1:7" x14ac:dyDescent="0.4">
      <c r="A73" t="s">
        <v>145</v>
      </c>
      <c r="B73" t="s">
        <v>131</v>
      </c>
      <c r="C73" t="s">
        <v>28</v>
      </c>
      <c r="D73" t="s">
        <v>367</v>
      </c>
      <c r="E73" t="s">
        <v>293</v>
      </c>
      <c r="F73" t="str">
        <f t="shared" si="2"/>
        <v>上級男子小４小4 8-9歳-21キョルギ</v>
      </c>
      <c r="G73" s="2" t="s">
        <v>178</v>
      </c>
    </row>
    <row r="74" spans="1:7" x14ac:dyDescent="0.4">
      <c r="A74" t="s">
        <v>145</v>
      </c>
      <c r="B74" t="s">
        <v>131</v>
      </c>
      <c r="C74" t="s">
        <v>28</v>
      </c>
      <c r="D74" t="s">
        <v>368</v>
      </c>
      <c r="E74" t="s">
        <v>293</v>
      </c>
      <c r="F74" t="str">
        <f t="shared" si="2"/>
        <v>上級男子小４小4 8-9歳-25キョルギ</v>
      </c>
      <c r="G74" s="2" t="s">
        <v>179</v>
      </c>
    </row>
    <row r="75" spans="1:7" x14ac:dyDescent="0.4">
      <c r="A75" t="s">
        <v>145</v>
      </c>
      <c r="B75" t="s">
        <v>131</v>
      </c>
      <c r="C75" t="s">
        <v>28</v>
      </c>
      <c r="D75" t="s">
        <v>369</v>
      </c>
      <c r="E75" t="s">
        <v>293</v>
      </c>
      <c r="F75" t="str">
        <f t="shared" si="2"/>
        <v>上級男子小４小4 8-9歳-30キョルギ</v>
      </c>
      <c r="G75" s="2" t="s">
        <v>180</v>
      </c>
    </row>
    <row r="76" spans="1:7" x14ac:dyDescent="0.4">
      <c r="A76" t="s">
        <v>145</v>
      </c>
      <c r="B76" t="s">
        <v>131</v>
      </c>
      <c r="C76" t="s">
        <v>28</v>
      </c>
      <c r="D76" t="s">
        <v>370</v>
      </c>
      <c r="E76" t="s">
        <v>293</v>
      </c>
      <c r="F76" t="str">
        <f t="shared" si="2"/>
        <v>上級男子小４小4 8-9歳+30キョルギ</v>
      </c>
      <c r="G76" s="2" t="s">
        <v>181</v>
      </c>
    </row>
    <row r="77" spans="1:7" x14ac:dyDescent="0.4">
      <c r="A77" t="s">
        <v>135</v>
      </c>
      <c r="B77" t="s">
        <v>131</v>
      </c>
      <c r="C77" t="s">
        <v>16</v>
      </c>
      <c r="D77" t="s">
        <v>371</v>
      </c>
      <c r="E77" t="s">
        <v>293</v>
      </c>
      <c r="F77" t="str">
        <f t="shared" si="2"/>
        <v>初級男子小５小5 10-11歳-30キョルギ</v>
      </c>
      <c r="G77" s="2" t="s">
        <v>182</v>
      </c>
    </row>
    <row r="78" spans="1:7" x14ac:dyDescent="0.4">
      <c r="A78" t="s">
        <v>135</v>
      </c>
      <c r="B78" t="s">
        <v>131</v>
      </c>
      <c r="C78" t="s">
        <v>16</v>
      </c>
      <c r="D78" t="s">
        <v>372</v>
      </c>
      <c r="E78" t="s">
        <v>293</v>
      </c>
      <c r="F78" t="str">
        <f t="shared" si="2"/>
        <v>初級男子小５小5 10-11歳-35キョルギ</v>
      </c>
      <c r="G78" s="2" t="s">
        <v>69</v>
      </c>
    </row>
    <row r="79" spans="1:7" x14ac:dyDescent="0.4">
      <c r="A79" t="s">
        <v>135</v>
      </c>
      <c r="B79" t="s">
        <v>131</v>
      </c>
      <c r="C79" t="s">
        <v>16</v>
      </c>
      <c r="D79" t="s">
        <v>373</v>
      </c>
      <c r="E79" t="s">
        <v>293</v>
      </c>
      <c r="F79" t="str">
        <f t="shared" si="2"/>
        <v>初級男子小５小5 10-11歳-40キョルギ</v>
      </c>
      <c r="G79" s="2" t="s">
        <v>183</v>
      </c>
    </row>
    <row r="80" spans="1:7" x14ac:dyDescent="0.4">
      <c r="A80" t="s">
        <v>135</v>
      </c>
      <c r="B80" t="s">
        <v>131</v>
      </c>
      <c r="C80" t="s">
        <v>16</v>
      </c>
      <c r="D80" t="s">
        <v>374</v>
      </c>
      <c r="E80" t="s">
        <v>293</v>
      </c>
      <c r="F80" t="str">
        <f t="shared" si="2"/>
        <v>初級男子小５小5 10-11歳+40キョルギ</v>
      </c>
      <c r="G80" s="2" t="s">
        <v>184</v>
      </c>
    </row>
    <row r="81" spans="1:7" x14ac:dyDescent="0.4">
      <c r="A81" t="s">
        <v>145</v>
      </c>
      <c r="B81" t="s">
        <v>131</v>
      </c>
      <c r="C81" t="s">
        <v>16</v>
      </c>
      <c r="D81" t="s">
        <v>371</v>
      </c>
      <c r="E81" t="s">
        <v>293</v>
      </c>
      <c r="F81" t="str">
        <f t="shared" si="2"/>
        <v>上級男子小５小5 10-11歳-30キョルギ</v>
      </c>
      <c r="G81" s="2" t="s">
        <v>185</v>
      </c>
    </row>
    <row r="82" spans="1:7" x14ac:dyDescent="0.4">
      <c r="A82" t="s">
        <v>145</v>
      </c>
      <c r="B82" t="s">
        <v>131</v>
      </c>
      <c r="C82" t="s">
        <v>16</v>
      </c>
      <c r="D82" t="s">
        <v>372</v>
      </c>
      <c r="E82" t="s">
        <v>293</v>
      </c>
      <c r="F82" t="str">
        <f t="shared" si="2"/>
        <v>上級男子小５小5 10-11歳-35キョルギ</v>
      </c>
      <c r="G82" s="2" t="s">
        <v>186</v>
      </c>
    </row>
    <row r="83" spans="1:7" x14ac:dyDescent="0.4">
      <c r="A83" t="s">
        <v>145</v>
      </c>
      <c r="B83" t="s">
        <v>131</v>
      </c>
      <c r="C83" t="s">
        <v>16</v>
      </c>
      <c r="D83" t="s">
        <v>373</v>
      </c>
      <c r="E83" t="s">
        <v>293</v>
      </c>
      <c r="F83" t="str">
        <f t="shared" si="2"/>
        <v>上級男子小５小5 10-11歳-40キョルギ</v>
      </c>
      <c r="G83" s="2" t="s">
        <v>187</v>
      </c>
    </row>
    <row r="84" spans="1:7" x14ac:dyDescent="0.4">
      <c r="A84" t="s">
        <v>145</v>
      </c>
      <c r="B84" t="s">
        <v>131</v>
      </c>
      <c r="C84" t="s">
        <v>16</v>
      </c>
      <c r="D84" t="s">
        <v>374</v>
      </c>
      <c r="E84" t="s">
        <v>293</v>
      </c>
      <c r="F84" t="str">
        <f t="shared" si="2"/>
        <v>上級男子小５小5 10-11歳+40キョルギ</v>
      </c>
      <c r="G84" s="2" t="s">
        <v>188</v>
      </c>
    </row>
    <row r="85" spans="1:7" x14ac:dyDescent="0.4">
      <c r="A85" t="s">
        <v>135</v>
      </c>
      <c r="B85" t="s">
        <v>131</v>
      </c>
      <c r="C85" t="s">
        <v>29</v>
      </c>
      <c r="D85" t="s">
        <v>375</v>
      </c>
      <c r="E85" t="s">
        <v>293</v>
      </c>
      <c r="F85" t="str">
        <f t="shared" si="2"/>
        <v>初級男子小６小6 10-11歳-30キョルギ</v>
      </c>
      <c r="G85" s="2" t="s">
        <v>182</v>
      </c>
    </row>
    <row r="86" spans="1:7" x14ac:dyDescent="0.4">
      <c r="A86" t="s">
        <v>135</v>
      </c>
      <c r="B86" t="s">
        <v>131</v>
      </c>
      <c r="C86" t="s">
        <v>29</v>
      </c>
      <c r="D86" t="s">
        <v>376</v>
      </c>
      <c r="E86" t="s">
        <v>293</v>
      </c>
      <c r="F86" t="str">
        <f t="shared" si="2"/>
        <v>初級男子小６小6 10-11歳-35キョルギ</v>
      </c>
      <c r="G86" s="2" t="s">
        <v>69</v>
      </c>
    </row>
    <row r="87" spans="1:7" x14ac:dyDescent="0.4">
      <c r="A87" t="s">
        <v>135</v>
      </c>
      <c r="B87" t="s">
        <v>131</v>
      </c>
      <c r="C87" t="s">
        <v>29</v>
      </c>
      <c r="D87" t="s">
        <v>377</v>
      </c>
      <c r="E87" t="s">
        <v>293</v>
      </c>
      <c r="F87" t="str">
        <f t="shared" si="2"/>
        <v>初級男子小６小6 10-11歳-40キョルギ</v>
      </c>
      <c r="G87" s="2" t="s">
        <v>183</v>
      </c>
    </row>
    <row r="88" spans="1:7" x14ac:dyDescent="0.4">
      <c r="A88" t="s">
        <v>135</v>
      </c>
      <c r="B88" t="s">
        <v>131</v>
      </c>
      <c r="C88" t="s">
        <v>29</v>
      </c>
      <c r="D88" t="s">
        <v>378</v>
      </c>
      <c r="E88" t="s">
        <v>293</v>
      </c>
      <c r="F88" t="str">
        <f t="shared" si="2"/>
        <v>初級男子小６小6 10-11歳+40キョルギ</v>
      </c>
      <c r="G88" s="2" t="s">
        <v>184</v>
      </c>
    </row>
    <row r="89" spans="1:7" x14ac:dyDescent="0.4">
      <c r="A89" t="s">
        <v>135</v>
      </c>
      <c r="B89" t="s">
        <v>131</v>
      </c>
      <c r="C89" t="s">
        <v>29</v>
      </c>
      <c r="D89" t="s">
        <v>379</v>
      </c>
      <c r="E89" t="s">
        <v>293</v>
      </c>
      <c r="F89" t="str">
        <f t="shared" si="2"/>
        <v>初級男子小６小6 カデット男子-37キョルギ</v>
      </c>
      <c r="G89" s="2" t="s">
        <v>189</v>
      </c>
    </row>
    <row r="90" spans="1:7" x14ac:dyDescent="0.4">
      <c r="A90" t="s">
        <v>135</v>
      </c>
      <c r="B90" t="s">
        <v>131</v>
      </c>
      <c r="C90" t="s">
        <v>29</v>
      </c>
      <c r="D90" t="s">
        <v>380</v>
      </c>
      <c r="E90" t="s">
        <v>293</v>
      </c>
      <c r="F90" t="str">
        <f t="shared" si="2"/>
        <v>初級男子小６小6 カデット男子-45キョルギ</v>
      </c>
      <c r="G90" s="2" t="s">
        <v>190</v>
      </c>
    </row>
    <row r="91" spans="1:7" x14ac:dyDescent="0.4">
      <c r="A91" t="s">
        <v>135</v>
      </c>
      <c r="B91" t="s">
        <v>131</v>
      </c>
      <c r="C91" t="s">
        <v>29</v>
      </c>
      <c r="D91" t="s">
        <v>381</v>
      </c>
      <c r="E91" t="s">
        <v>293</v>
      </c>
      <c r="F91" t="str">
        <f t="shared" si="2"/>
        <v>初級男子小６小6 カデット男子-53キョルギ</v>
      </c>
      <c r="G91" s="2" t="s">
        <v>191</v>
      </c>
    </row>
    <row r="92" spans="1:7" x14ac:dyDescent="0.4">
      <c r="A92" t="s">
        <v>135</v>
      </c>
      <c r="B92" t="s">
        <v>131</v>
      </c>
      <c r="C92" t="s">
        <v>29</v>
      </c>
      <c r="D92" t="s">
        <v>382</v>
      </c>
      <c r="E92" t="s">
        <v>293</v>
      </c>
      <c r="F92" t="str">
        <f t="shared" si="2"/>
        <v>初級男子小６小6 カデット男子-61キョルギ</v>
      </c>
      <c r="G92" s="2" t="s">
        <v>192</v>
      </c>
    </row>
    <row r="93" spans="1:7" x14ac:dyDescent="0.4">
      <c r="A93" t="s">
        <v>135</v>
      </c>
      <c r="B93" t="s">
        <v>131</v>
      </c>
      <c r="C93" t="s">
        <v>29</v>
      </c>
      <c r="D93" t="s">
        <v>383</v>
      </c>
      <c r="E93" t="s">
        <v>293</v>
      </c>
      <c r="F93" t="str">
        <f t="shared" si="2"/>
        <v>初級男子小６小6 カデット男子-65キョルギ</v>
      </c>
      <c r="G93" s="2" t="s">
        <v>193</v>
      </c>
    </row>
    <row r="94" spans="1:7" x14ac:dyDescent="0.4">
      <c r="A94" t="s">
        <v>135</v>
      </c>
      <c r="B94" t="s">
        <v>131</v>
      </c>
      <c r="C94" t="s">
        <v>29</v>
      </c>
      <c r="D94" t="s">
        <v>384</v>
      </c>
      <c r="E94" t="s">
        <v>293</v>
      </c>
      <c r="F94" t="str">
        <f t="shared" si="2"/>
        <v>初級男子小６小6 カデット男子+65キョルギ</v>
      </c>
      <c r="G94" s="2" t="s">
        <v>194</v>
      </c>
    </row>
    <row r="95" spans="1:7" x14ac:dyDescent="0.4">
      <c r="A95" t="s">
        <v>135</v>
      </c>
      <c r="B95" t="s">
        <v>133</v>
      </c>
      <c r="C95" t="s">
        <v>29</v>
      </c>
      <c r="D95" t="s">
        <v>385</v>
      </c>
      <c r="E95" t="s">
        <v>293</v>
      </c>
      <c r="F95" t="str">
        <f t="shared" si="2"/>
        <v>初級女子小６小6 カデット女子-33キョルギ</v>
      </c>
      <c r="G95" s="2" t="s">
        <v>195</v>
      </c>
    </row>
    <row r="96" spans="1:7" x14ac:dyDescent="0.4">
      <c r="A96" t="s">
        <v>135</v>
      </c>
      <c r="B96" t="s">
        <v>133</v>
      </c>
      <c r="C96" t="s">
        <v>29</v>
      </c>
      <c r="D96" t="s">
        <v>386</v>
      </c>
      <c r="E96" t="s">
        <v>293</v>
      </c>
      <c r="F96" t="str">
        <f t="shared" si="2"/>
        <v>初級女子小６小6 カデット女子-41キョルギ</v>
      </c>
      <c r="G96" s="2" t="s">
        <v>196</v>
      </c>
    </row>
    <row r="97" spans="1:7" x14ac:dyDescent="0.4">
      <c r="A97" t="s">
        <v>135</v>
      </c>
      <c r="B97" t="s">
        <v>133</v>
      </c>
      <c r="C97" t="s">
        <v>29</v>
      </c>
      <c r="D97" t="s">
        <v>387</v>
      </c>
      <c r="E97" t="s">
        <v>293</v>
      </c>
      <c r="F97" t="str">
        <f t="shared" si="2"/>
        <v>初級女子小６小6 カデット女子-47キョルギ</v>
      </c>
      <c r="G97" s="2" t="s">
        <v>197</v>
      </c>
    </row>
    <row r="98" spans="1:7" x14ac:dyDescent="0.4">
      <c r="A98" t="s">
        <v>135</v>
      </c>
      <c r="B98" t="s">
        <v>133</v>
      </c>
      <c r="C98" t="s">
        <v>29</v>
      </c>
      <c r="D98" t="s">
        <v>388</v>
      </c>
      <c r="E98" t="s">
        <v>293</v>
      </c>
      <c r="F98" t="str">
        <f t="shared" si="2"/>
        <v>初級女子小６小6 カデット女子-55キョルギ</v>
      </c>
      <c r="G98" s="2" t="s">
        <v>198</v>
      </c>
    </row>
    <row r="99" spans="1:7" x14ac:dyDescent="0.4">
      <c r="A99" t="s">
        <v>135</v>
      </c>
      <c r="B99" t="s">
        <v>133</v>
      </c>
      <c r="C99" t="s">
        <v>29</v>
      </c>
      <c r="D99" t="s">
        <v>389</v>
      </c>
      <c r="E99" t="s">
        <v>293</v>
      </c>
      <c r="F99" t="str">
        <f t="shared" si="2"/>
        <v>初級女子小６小6 カデット女子-59キョルギ</v>
      </c>
      <c r="G99" s="2" t="s">
        <v>199</v>
      </c>
    </row>
    <row r="100" spans="1:7" x14ac:dyDescent="0.4">
      <c r="A100" t="s">
        <v>135</v>
      </c>
      <c r="B100" t="s">
        <v>133</v>
      </c>
      <c r="C100" t="s">
        <v>29</v>
      </c>
      <c r="D100" t="s">
        <v>390</v>
      </c>
      <c r="E100" t="s">
        <v>293</v>
      </c>
      <c r="F100" t="str">
        <f t="shared" si="2"/>
        <v>初級女子小６小6 カデット女子+59キョルギ</v>
      </c>
      <c r="G100" s="2" t="s">
        <v>200</v>
      </c>
    </row>
    <row r="101" spans="1:7" x14ac:dyDescent="0.4">
      <c r="A101" t="s">
        <v>201</v>
      </c>
      <c r="B101" t="s">
        <v>131</v>
      </c>
      <c r="C101" t="s">
        <v>29</v>
      </c>
      <c r="D101" t="s">
        <v>375</v>
      </c>
      <c r="E101" t="s">
        <v>293</v>
      </c>
      <c r="F101" t="str">
        <f t="shared" si="2"/>
        <v>上級男子小６小6 10-11歳-30キョルギ</v>
      </c>
      <c r="G101" s="2" t="s">
        <v>185</v>
      </c>
    </row>
    <row r="102" spans="1:7" x14ac:dyDescent="0.4">
      <c r="A102" t="s">
        <v>201</v>
      </c>
      <c r="B102" t="s">
        <v>131</v>
      </c>
      <c r="C102" t="s">
        <v>29</v>
      </c>
      <c r="D102" t="s">
        <v>376</v>
      </c>
      <c r="E102" t="s">
        <v>293</v>
      </c>
      <c r="F102" t="str">
        <f t="shared" si="2"/>
        <v>上級男子小６小6 10-11歳-35キョルギ</v>
      </c>
      <c r="G102" s="2" t="s">
        <v>186</v>
      </c>
    </row>
    <row r="103" spans="1:7" x14ac:dyDescent="0.4">
      <c r="A103" t="s">
        <v>201</v>
      </c>
      <c r="B103" t="s">
        <v>131</v>
      </c>
      <c r="C103" t="s">
        <v>29</v>
      </c>
      <c r="D103" t="s">
        <v>377</v>
      </c>
      <c r="E103" t="s">
        <v>293</v>
      </c>
      <c r="F103" t="str">
        <f t="shared" si="2"/>
        <v>上級男子小６小6 10-11歳-40キョルギ</v>
      </c>
      <c r="G103" s="2" t="s">
        <v>187</v>
      </c>
    </row>
    <row r="104" spans="1:7" x14ac:dyDescent="0.4">
      <c r="A104" t="s">
        <v>201</v>
      </c>
      <c r="B104" t="s">
        <v>131</v>
      </c>
      <c r="C104" t="s">
        <v>29</v>
      </c>
      <c r="D104" t="s">
        <v>378</v>
      </c>
      <c r="E104" t="s">
        <v>293</v>
      </c>
      <c r="F104" t="str">
        <f t="shared" si="2"/>
        <v>上級男子小６小6 10-11歳+40キョルギ</v>
      </c>
      <c r="G104" s="2" t="s">
        <v>188</v>
      </c>
    </row>
    <row r="105" spans="1:7" x14ac:dyDescent="0.4">
      <c r="A105" t="s">
        <v>201</v>
      </c>
      <c r="B105" t="s">
        <v>131</v>
      </c>
      <c r="C105" t="s">
        <v>29</v>
      </c>
      <c r="D105" t="s">
        <v>379</v>
      </c>
      <c r="E105" t="s">
        <v>293</v>
      </c>
      <c r="F105" t="str">
        <f t="shared" si="2"/>
        <v>上級男子小６小6 カデット男子-37キョルギ</v>
      </c>
      <c r="G105" s="2" t="s">
        <v>202</v>
      </c>
    </row>
    <row r="106" spans="1:7" x14ac:dyDescent="0.4">
      <c r="A106" t="s">
        <v>201</v>
      </c>
      <c r="B106" t="s">
        <v>131</v>
      </c>
      <c r="C106" t="s">
        <v>29</v>
      </c>
      <c r="D106" t="s">
        <v>380</v>
      </c>
      <c r="E106" t="s">
        <v>293</v>
      </c>
      <c r="F106" t="str">
        <f t="shared" si="2"/>
        <v>上級男子小６小6 カデット男子-45キョルギ</v>
      </c>
      <c r="G106" s="2" t="s">
        <v>203</v>
      </c>
    </row>
    <row r="107" spans="1:7" x14ac:dyDescent="0.4">
      <c r="A107" t="s">
        <v>201</v>
      </c>
      <c r="B107" t="s">
        <v>131</v>
      </c>
      <c r="C107" t="s">
        <v>29</v>
      </c>
      <c r="D107" t="s">
        <v>381</v>
      </c>
      <c r="E107" t="s">
        <v>293</v>
      </c>
      <c r="F107" t="str">
        <f t="shared" si="2"/>
        <v>上級男子小６小6 カデット男子-53キョルギ</v>
      </c>
      <c r="G107" s="2" t="s">
        <v>204</v>
      </c>
    </row>
    <row r="108" spans="1:7" x14ac:dyDescent="0.4">
      <c r="A108" t="s">
        <v>201</v>
      </c>
      <c r="B108" t="s">
        <v>131</v>
      </c>
      <c r="C108" t="s">
        <v>29</v>
      </c>
      <c r="D108" t="s">
        <v>382</v>
      </c>
      <c r="E108" t="s">
        <v>293</v>
      </c>
      <c r="F108" t="str">
        <f t="shared" si="2"/>
        <v>上級男子小６小6 カデット男子-61キョルギ</v>
      </c>
      <c r="G108" s="2" t="s">
        <v>205</v>
      </c>
    </row>
    <row r="109" spans="1:7" x14ac:dyDescent="0.4">
      <c r="A109" t="s">
        <v>201</v>
      </c>
      <c r="B109" t="s">
        <v>131</v>
      </c>
      <c r="C109" t="s">
        <v>29</v>
      </c>
      <c r="D109" t="s">
        <v>383</v>
      </c>
      <c r="E109" t="s">
        <v>293</v>
      </c>
      <c r="F109" t="str">
        <f t="shared" si="2"/>
        <v>上級男子小６小6 カデット男子-65キョルギ</v>
      </c>
      <c r="G109" s="2" t="s">
        <v>206</v>
      </c>
    </row>
    <row r="110" spans="1:7" x14ac:dyDescent="0.4">
      <c r="A110" t="s">
        <v>201</v>
      </c>
      <c r="B110" t="s">
        <v>131</v>
      </c>
      <c r="C110" t="s">
        <v>29</v>
      </c>
      <c r="D110" t="s">
        <v>384</v>
      </c>
      <c r="E110" t="s">
        <v>293</v>
      </c>
      <c r="F110" t="str">
        <f t="shared" si="2"/>
        <v>上級男子小６小6 カデット男子+65キョルギ</v>
      </c>
      <c r="G110" s="2" t="s">
        <v>207</v>
      </c>
    </row>
    <row r="111" spans="1:7" x14ac:dyDescent="0.4">
      <c r="A111" t="s">
        <v>201</v>
      </c>
      <c r="B111" t="s">
        <v>133</v>
      </c>
      <c r="C111" t="s">
        <v>29</v>
      </c>
      <c r="D111" t="s">
        <v>385</v>
      </c>
      <c r="E111" t="s">
        <v>293</v>
      </c>
      <c r="F111" t="str">
        <f t="shared" si="2"/>
        <v>上級女子小６小6 カデット女子-33キョルギ</v>
      </c>
      <c r="G111" s="2" t="s">
        <v>79</v>
      </c>
    </row>
    <row r="112" spans="1:7" x14ac:dyDescent="0.4">
      <c r="A112" t="s">
        <v>201</v>
      </c>
      <c r="B112" t="s">
        <v>133</v>
      </c>
      <c r="C112" t="s">
        <v>29</v>
      </c>
      <c r="D112" t="s">
        <v>386</v>
      </c>
      <c r="E112" t="s">
        <v>293</v>
      </c>
      <c r="F112" t="str">
        <f t="shared" si="2"/>
        <v>上級女子小６小6 カデット女子-41キョルギ</v>
      </c>
      <c r="G112" s="2" t="s">
        <v>208</v>
      </c>
    </row>
    <row r="113" spans="1:9" x14ac:dyDescent="0.4">
      <c r="A113" t="s">
        <v>201</v>
      </c>
      <c r="B113" t="s">
        <v>133</v>
      </c>
      <c r="C113" t="s">
        <v>29</v>
      </c>
      <c r="D113" t="s">
        <v>387</v>
      </c>
      <c r="E113" t="s">
        <v>293</v>
      </c>
      <c r="F113" t="str">
        <f t="shared" si="2"/>
        <v>上級女子小６小6 カデット女子-47キョルギ</v>
      </c>
      <c r="G113" s="2" t="s">
        <v>209</v>
      </c>
    </row>
    <row r="114" spans="1:9" x14ac:dyDescent="0.4">
      <c r="A114" t="s">
        <v>201</v>
      </c>
      <c r="B114" t="s">
        <v>133</v>
      </c>
      <c r="C114" t="s">
        <v>29</v>
      </c>
      <c r="D114" t="s">
        <v>388</v>
      </c>
      <c r="E114" t="s">
        <v>293</v>
      </c>
      <c r="F114" t="str">
        <f t="shared" si="2"/>
        <v>上級女子小６小6 カデット女子-55キョルギ</v>
      </c>
      <c r="G114" s="2" t="s">
        <v>210</v>
      </c>
    </row>
    <row r="115" spans="1:9" x14ac:dyDescent="0.4">
      <c r="A115" t="s">
        <v>201</v>
      </c>
      <c r="B115" t="s">
        <v>133</v>
      </c>
      <c r="C115" t="s">
        <v>29</v>
      </c>
      <c r="D115" t="s">
        <v>389</v>
      </c>
      <c r="E115" t="s">
        <v>293</v>
      </c>
      <c r="F115" t="str">
        <f t="shared" si="2"/>
        <v>上級女子小６小6 カデット女子-59キョルギ</v>
      </c>
      <c r="G115" s="2" t="s">
        <v>211</v>
      </c>
    </row>
    <row r="116" spans="1:9" x14ac:dyDescent="0.4">
      <c r="A116" t="s">
        <v>201</v>
      </c>
      <c r="B116" t="s">
        <v>133</v>
      </c>
      <c r="C116" t="s">
        <v>29</v>
      </c>
      <c r="D116" t="s">
        <v>390</v>
      </c>
      <c r="E116" t="s">
        <v>293</v>
      </c>
      <c r="F116" t="str">
        <f t="shared" si="2"/>
        <v>上級女子小６小6 カデット女子+59キョルギ</v>
      </c>
      <c r="G116" s="2" t="s">
        <v>212</v>
      </c>
    </row>
    <row r="117" spans="1:9" x14ac:dyDescent="0.4">
      <c r="A117" t="s">
        <v>135</v>
      </c>
      <c r="B117" t="s">
        <v>213</v>
      </c>
      <c r="C117" t="s">
        <v>27</v>
      </c>
      <c r="D117" s="37" t="s">
        <v>420</v>
      </c>
      <c r="E117" t="s">
        <v>293</v>
      </c>
      <c r="F117" t="str">
        <f t="shared" si="2"/>
        <v>初級女子小３小3 8-9歳-21キョルギ</v>
      </c>
      <c r="G117" s="2" t="s">
        <v>214</v>
      </c>
      <c r="I117" t="str">
        <f t="shared" ref="I117:I124" si="3">"小3 "&amp;D117</f>
        <v>小3 小3 8-9歳-21</v>
      </c>
    </row>
    <row r="118" spans="1:9" x14ac:dyDescent="0.4">
      <c r="A118" t="s">
        <v>135</v>
      </c>
      <c r="B118" t="s">
        <v>213</v>
      </c>
      <c r="C118" t="s">
        <v>27</v>
      </c>
      <c r="D118" s="37" t="s">
        <v>422</v>
      </c>
      <c r="E118" t="s">
        <v>293</v>
      </c>
      <c r="F118" t="str">
        <f t="shared" si="2"/>
        <v>初級女子小３小3 8-9歳-25キョルギ</v>
      </c>
      <c r="G118" s="2" t="s">
        <v>215</v>
      </c>
      <c r="I118" t="str">
        <f t="shared" si="3"/>
        <v>小3 小3 8-9歳-25</v>
      </c>
    </row>
    <row r="119" spans="1:9" x14ac:dyDescent="0.4">
      <c r="A119" t="s">
        <v>135</v>
      </c>
      <c r="B119" t="s">
        <v>213</v>
      </c>
      <c r="C119" t="s">
        <v>27</v>
      </c>
      <c r="D119" s="37" t="s">
        <v>423</v>
      </c>
      <c r="E119" t="s">
        <v>293</v>
      </c>
      <c r="F119" t="str">
        <f t="shared" si="2"/>
        <v>初級女子小３小3 8-9歳-30キョルギ</v>
      </c>
      <c r="G119" s="2" t="s">
        <v>216</v>
      </c>
      <c r="I119" t="str">
        <f t="shared" si="3"/>
        <v>小3 小3 8-9歳-30</v>
      </c>
    </row>
    <row r="120" spans="1:9" x14ac:dyDescent="0.4">
      <c r="A120" t="s">
        <v>135</v>
      </c>
      <c r="B120" t="s">
        <v>213</v>
      </c>
      <c r="C120" t="s">
        <v>27</v>
      </c>
      <c r="D120" s="37" t="s">
        <v>424</v>
      </c>
      <c r="E120" t="s">
        <v>293</v>
      </c>
      <c r="F120" t="str">
        <f t="shared" si="2"/>
        <v>初級女子小３小3 8-9歳+30キョルギ</v>
      </c>
      <c r="G120" s="2" t="s">
        <v>217</v>
      </c>
      <c r="I120" t="str">
        <f t="shared" si="3"/>
        <v>小3 小3 8-9歳+30</v>
      </c>
    </row>
    <row r="121" spans="1:9" x14ac:dyDescent="0.4">
      <c r="A121" t="s">
        <v>145</v>
      </c>
      <c r="B121" t="s">
        <v>213</v>
      </c>
      <c r="C121" t="s">
        <v>27</v>
      </c>
      <c r="D121" s="37" t="s">
        <v>420</v>
      </c>
      <c r="E121" t="s">
        <v>293</v>
      </c>
      <c r="F121" t="str">
        <f t="shared" si="2"/>
        <v>上級女子小３小3 8-9歳-21キョルギ</v>
      </c>
      <c r="G121" s="2" t="s">
        <v>218</v>
      </c>
      <c r="I121" t="str">
        <f t="shared" si="3"/>
        <v>小3 小3 8-9歳-21</v>
      </c>
    </row>
    <row r="122" spans="1:9" x14ac:dyDescent="0.4">
      <c r="A122" t="s">
        <v>145</v>
      </c>
      <c r="B122" t="s">
        <v>213</v>
      </c>
      <c r="C122" t="s">
        <v>27</v>
      </c>
      <c r="D122" s="37" t="s">
        <v>422</v>
      </c>
      <c r="E122" t="s">
        <v>293</v>
      </c>
      <c r="F122" t="str">
        <f t="shared" si="2"/>
        <v>上級女子小３小3 8-9歳-25キョルギ</v>
      </c>
      <c r="G122" s="2" t="s">
        <v>219</v>
      </c>
      <c r="I122" t="str">
        <f t="shared" si="3"/>
        <v>小3 小3 8-9歳-25</v>
      </c>
    </row>
    <row r="123" spans="1:9" x14ac:dyDescent="0.4">
      <c r="A123" t="s">
        <v>145</v>
      </c>
      <c r="B123" t="s">
        <v>213</v>
      </c>
      <c r="C123" t="s">
        <v>27</v>
      </c>
      <c r="D123" s="37" t="s">
        <v>423</v>
      </c>
      <c r="E123" t="s">
        <v>293</v>
      </c>
      <c r="F123" t="str">
        <f t="shared" si="2"/>
        <v>上級女子小３小3 8-9歳-30キョルギ</v>
      </c>
      <c r="G123" s="2" t="s">
        <v>220</v>
      </c>
      <c r="I123" t="str">
        <f t="shared" si="3"/>
        <v>小3 小3 8-9歳-30</v>
      </c>
    </row>
    <row r="124" spans="1:9" x14ac:dyDescent="0.4">
      <c r="A124" t="s">
        <v>145</v>
      </c>
      <c r="B124" t="s">
        <v>213</v>
      </c>
      <c r="C124" t="s">
        <v>27</v>
      </c>
      <c r="D124" s="37" t="s">
        <v>424</v>
      </c>
      <c r="E124" t="s">
        <v>293</v>
      </c>
      <c r="F124" t="str">
        <f t="shared" si="2"/>
        <v>上級女子小３小3 8-9歳+30キョルギ</v>
      </c>
      <c r="G124" s="2" t="s">
        <v>221</v>
      </c>
      <c r="I124" t="str">
        <f t="shared" si="3"/>
        <v>小3 小3 8-9歳+30</v>
      </c>
    </row>
    <row r="125" spans="1:9" x14ac:dyDescent="0.4">
      <c r="A125" t="s">
        <v>135</v>
      </c>
      <c r="B125" t="s">
        <v>213</v>
      </c>
      <c r="C125" t="s">
        <v>28</v>
      </c>
      <c r="D125" t="s">
        <v>363</v>
      </c>
      <c r="E125" t="s">
        <v>293</v>
      </c>
      <c r="F125" t="str">
        <f t="shared" si="2"/>
        <v>初級女子小４小4 10-11歳-30キョルギ</v>
      </c>
      <c r="G125" s="2" t="s">
        <v>222</v>
      </c>
    </row>
    <row r="126" spans="1:9" x14ac:dyDescent="0.4">
      <c r="A126" t="s">
        <v>135</v>
      </c>
      <c r="B126" t="s">
        <v>213</v>
      </c>
      <c r="C126" t="s">
        <v>28</v>
      </c>
      <c r="D126" t="s">
        <v>364</v>
      </c>
      <c r="E126" t="s">
        <v>293</v>
      </c>
      <c r="F126" t="str">
        <f t="shared" si="2"/>
        <v>初級女子小４小4 10-11歳-35キョルギ</v>
      </c>
      <c r="G126" s="2" t="s">
        <v>223</v>
      </c>
    </row>
    <row r="127" spans="1:9" x14ac:dyDescent="0.4">
      <c r="A127" t="s">
        <v>135</v>
      </c>
      <c r="B127" t="s">
        <v>213</v>
      </c>
      <c r="C127" t="s">
        <v>28</v>
      </c>
      <c r="D127" t="s">
        <v>365</v>
      </c>
      <c r="E127" t="s">
        <v>293</v>
      </c>
      <c r="F127" t="str">
        <f t="shared" si="2"/>
        <v>初級女子小４小4 10-11歳-40キョルギ</v>
      </c>
      <c r="G127" s="2" t="s">
        <v>224</v>
      </c>
    </row>
    <row r="128" spans="1:9" x14ac:dyDescent="0.4">
      <c r="A128" t="s">
        <v>135</v>
      </c>
      <c r="B128" t="s">
        <v>213</v>
      </c>
      <c r="C128" t="s">
        <v>28</v>
      </c>
      <c r="D128" t="s">
        <v>366</v>
      </c>
      <c r="E128" t="s">
        <v>293</v>
      </c>
      <c r="F128" t="str">
        <f t="shared" si="2"/>
        <v>初級女子小４小4 10-11歳+40キョルギ</v>
      </c>
      <c r="G128" s="2" t="s">
        <v>225</v>
      </c>
    </row>
    <row r="129" spans="1:7" x14ac:dyDescent="0.4">
      <c r="A129" t="s">
        <v>135</v>
      </c>
      <c r="B129" t="s">
        <v>213</v>
      </c>
      <c r="C129" t="s">
        <v>28</v>
      </c>
      <c r="D129" t="s">
        <v>367</v>
      </c>
      <c r="E129" t="s">
        <v>293</v>
      </c>
      <c r="F129" t="str">
        <f t="shared" si="2"/>
        <v>初級女子小４小4 8-9歳-21キョルギ</v>
      </c>
      <c r="G129" s="2" t="s">
        <v>214</v>
      </c>
    </row>
    <row r="130" spans="1:7" x14ac:dyDescent="0.4">
      <c r="A130" t="s">
        <v>135</v>
      </c>
      <c r="B130" t="s">
        <v>213</v>
      </c>
      <c r="C130" t="s">
        <v>28</v>
      </c>
      <c r="D130" t="s">
        <v>368</v>
      </c>
      <c r="E130" t="s">
        <v>293</v>
      </c>
      <c r="F130" t="str">
        <f t="shared" si="2"/>
        <v>初級女子小４小4 8-9歳-25キョルギ</v>
      </c>
      <c r="G130" s="2" t="s">
        <v>215</v>
      </c>
    </row>
    <row r="131" spans="1:7" x14ac:dyDescent="0.4">
      <c r="A131" t="s">
        <v>135</v>
      </c>
      <c r="B131" t="s">
        <v>213</v>
      </c>
      <c r="C131" t="s">
        <v>28</v>
      </c>
      <c r="D131" t="s">
        <v>369</v>
      </c>
      <c r="E131" t="s">
        <v>293</v>
      </c>
      <c r="F131" t="str">
        <f t="shared" ref="F131:F194" si="4">A131&amp;B131&amp;C131&amp;D131&amp;E131</f>
        <v>初級女子小４小4 8-9歳-30キョルギ</v>
      </c>
      <c r="G131" s="2" t="s">
        <v>216</v>
      </c>
    </row>
    <row r="132" spans="1:7" x14ac:dyDescent="0.4">
      <c r="A132" t="s">
        <v>135</v>
      </c>
      <c r="B132" t="s">
        <v>213</v>
      </c>
      <c r="C132" t="s">
        <v>28</v>
      </c>
      <c r="D132" t="s">
        <v>370</v>
      </c>
      <c r="E132" t="s">
        <v>293</v>
      </c>
      <c r="F132" t="str">
        <f t="shared" si="4"/>
        <v>初級女子小４小4 8-9歳+30キョルギ</v>
      </c>
      <c r="G132" s="2" t="s">
        <v>217</v>
      </c>
    </row>
    <row r="133" spans="1:7" x14ac:dyDescent="0.4">
      <c r="A133" t="s">
        <v>145</v>
      </c>
      <c r="B133" t="s">
        <v>213</v>
      </c>
      <c r="C133" t="s">
        <v>28</v>
      </c>
      <c r="D133" t="s">
        <v>363</v>
      </c>
      <c r="E133" t="s">
        <v>293</v>
      </c>
      <c r="F133" t="str">
        <f t="shared" si="4"/>
        <v>上級女子小４小4 10-11歳-30キョルギ</v>
      </c>
      <c r="G133" s="2" t="s">
        <v>226</v>
      </c>
    </row>
    <row r="134" spans="1:7" x14ac:dyDescent="0.4">
      <c r="A134" t="s">
        <v>145</v>
      </c>
      <c r="B134" t="s">
        <v>213</v>
      </c>
      <c r="C134" t="s">
        <v>28</v>
      </c>
      <c r="D134" t="s">
        <v>364</v>
      </c>
      <c r="E134" t="s">
        <v>293</v>
      </c>
      <c r="F134" t="str">
        <f t="shared" si="4"/>
        <v>上級女子小４小4 10-11歳-35キョルギ</v>
      </c>
      <c r="G134" s="2" t="s">
        <v>227</v>
      </c>
    </row>
    <row r="135" spans="1:7" x14ac:dyDescent="0.4">
      <c r="A135" t="s">
        <v>145</v>
      </c>
      <c r="B135" t="s">
        <v>213</v>
      </c>
      <c r="C135" t="s">
        <v>28</v>
      </c>
      <c r="D135" t="s">
        <v>365</v>
      </c>
      <c r="E135" t="s">
        <v>293</v>
      </c>
      <c r="F135" t="str">
        <f t="shared" si="4"/>
        <v>上級女子小４小4 10-11歳-40キョルギ</v>
      </c>
      <c r="G135" s="2" t="s">
        <v>228</v>
      </c>
    </row>
    <row r="136" spans="1:7" x14ac:dyDescent="0.4">
      <c r="A136" t="s">
        <v>145</v>
      </c>
      <c r="B136" t="s">
        <v>213</v>
      </c>
      <c r="C136" t="s">
        <v>28</v>
      </c>
      <c r="D136" t="s">
        <v>366</v>
      </c>
      <c r="E136" t="s">
        <v>293</v>
      </c>
      <c r="F136" t="str">
        <f t="shared" si="4"/>
        <v>上級女子小４小4 10-11歳+40キョルギ</v>
      </c>
      <c r="G136" s="2" t="s">
        <v>229</v>
      </c>
    </row>
    <row r="137" spans="1:7" x14ac:dyDescent="0.4">
      <c r="A137" t="s">
        <v>145</v>
      </c>
      <c r="B137" t="s">
        <v>213</v>
      </c>
      <c r="C137" t="s">
        <v>28</v>
      </c>
      <c r="D137" t="s">
        <v>367</v>
      </c>
      <c r="E137" t="s">
        <v>293</v>
      </c>
      <c r="F137" t="str">
        <f t="shared" si="4"/>
        <v>上級女子小４小4 8-9歳-21キョルギ</v>
      </c>
      <c r="G137" s="2" t="s">
        <v>218</v>
      </c>
    </row>
    <row r="138" spans="1:7" x14ac:dyDescent="0.4">
      <c r="A138" t="s">
        <v>145</v>
      </c>
      <c r="B138" t="s">
        <v>213</v>
      </c>
      <c r="C138" t="s">
        <v>28</v>
      </c>
      <c r="D138" t="s">
        <v>368</v>
      </c>
      <c r="E138" t="s">
        <v>293</v>
      </c>
      <c r="F138" t="str">
        <f t="shared" si="4"/>
        <v>上級女子小４小4 8-9歳-25キョルギ</v>
      </c>
      <c r="G138" s="2" t="s">
        <v>219</v>
      </c>
    </row>
    <row r="139" spans="1:7" x14ac:dyDescent="0.4">
      <c r="A139" t="s">
        <v>145</v>
      </c>
      <c r="B139" t="s">
        <v>213</v>
      </c>
      <c r="C139" t="s">
        <v>28</v>
      </c>
      <c r="D139" t="s">
        <v>369</v>
      </c>
      <c r="E139" t="s">
        <v>293</v>
      </c>
      <c r="F139" t="str">
        <f t="shared" si="4"/>
        <v>上級女子小４小4 8-9歳-30キョルギ</v>
      </c>
      <c r="G139" s="2" t="s">
        <v>220</v>
      </c>
    </row>
    <row r="140" spans="1:7" x14ac:dyDescent="0.4">
      <c r="A140" t="s">
        <v>145</v>
      </c>
      <c r="B140" t="s">
        <v>213</v>
      </c>
      <c r="C140" t="s">
        <v>28</v>
      </c>
      <c r="D140" t="s">
        <v>370</v>
      </c>
      <c r="E140" t="s">
        <v>293</v>
      </c>
      <c r="F140" t="str">
        <f t="shared" si="4"/>
        <v>上級女子小４小4 8-9歳+30キョルギ</v>
      </c>
      <c r="G140" s="2" t="s">
        <v>221</v>
      </c>
    </row>
    <row r="141" spans="1:7" x14ac:dyDescent="0.4">
      <c r="A141" t="s">
        <v>135</v>
      </c>
      <c r="B141" t="s">
        <v>213</v>
      </c>
      <c r="C141" t="s">
        <v>16</v>
      </c>
      <c r="D141" t="s">
        <v>371</v>
      </c>
      <c r="E141" t="s">
        <v>293</v>
      </c>
      <c r="F141" t="str">
        <f t="shared" si="4"/>
        <v>初級女子小５小5 10-11歳-30キョルギ</v>
      </c>
      <c r="G141" s="2" t="s">
        <v>222</v>
      </c>
    </row>
    <row r="142" spans="1:7" x14ac:dyDescent="0.4">
      <c r="A142" t="s">
        <v>135</v>
      </c>
      <c r="B142" t="s">
        <v>213</v>
      </c>
      <c r="C142" t="s">
        <v>16</v>
      </c>
      <c r="D142" t="s">
        <v>372</v>
      </c>
      <c r="E142" t="s">
        <v>293</v>
      </c>
      <c r="F142" t="str">
        <f t="shared" si="4"/>
        <v>初級女子小５小5 10-11歳-35キョルギ</v>
      </c>
      <c r="G142" s="2" t="s">
        <v>223</v>
      </c>
    </row>
    <row r="143" spans="1:7" x14ac:dyDescent="0.4">
      <c r="A143" t="s">
        <v>135</v>
      </c>
      <c r="B143" t="s">
        <v>213</v>
      </c>
      <c r="C143" t="s">
        <v>16</v>
      </c>
      <c r="D143" t="s">
        <v>373</v>
      </c>
      <c r="E143" t="s">
        <v>293</v>
      </c>
      <c r="F143" t="str">
        <f t="shared" si="4"/>
        <v>初級女子小５小5 10-11歳-40キョルギ</v>
      </c>
      <c r="G143" s="2" t="s">
        <v>224</v>
      </c>
    </row>
    <row r="144" spans="1:7" x14ac:dyDescent="0.4">
      <c r="A144" t="s">
        <v>135</v>
      </c>
      <c r="B144" t="s">
        <v>213</v>
      </c>
      <c r="C144" t="s">
        <v>16</v>
      </c>
      <c r="D144" t="s">
        <v>374</v>
      </c>
      <c r="E144" t="s">
        <v>293</v>
      </c>
      <c r="F144" t="str">
        <f t="shared" si="4"/>
        <v>初級女子小５小5 10-11歳+40キョルギ</v>
      </c>
      <c r="G144" s="2" t="s">
        <v>225</v>
      </c>
    </row>
    <row r="145" spans="1:7" x14ac:dyDescent="0.4">
      <c r="A145" t="s">
        <v>145</v>
      </c>
      <c r="B145" t="s">
        <v>213</v>
      </c>
      <c r="C145" t="s">
        <v>16</v>
      </c>
      <c r="D145" t="s">
        <v>371</v>
      </c>
      <c r="E145" t="s">
        <v>293</v>
      </c>
      <c r="F145" t="str">
        <f t="shared" si="4"/>
        <v>上級女子小５小5 10-11歳-30キョルギ</v>
      </c>
      <c r="G145" s="2" t="s">
        <v>226</v>
      </c>
    </row>
    <row r="146" spans="1:7" x14ac:dyDescent="0.4">
      <c r="A146" t="s">
        <v>145</v>
      </c>
      <c r="B146" t="s">
        <v>213</v>
      </c>
      <c r="C146" t="s">
        <v>16</v>
      </c>
      <c r="D146" t="s">
        <v>372</v>
      </c>
      <c r="E146" t="s">
        <v>293</v>
      </c>
      <c r="F146" t="str">
        <f t="shared" si="4"/>
        <v>上級女子小５小5 10-11歳-35キョルギ</v>
      </c>
      <c r="G146" s="2" t="s">
        <v>227</v>
      </c>
    </row>
    <row r="147" spans="1:7" x14ac:dyDescent="0.4">
      <c r="A147" t="s">
        <v>145</v>
      </c>
      <c r="B147" t="s">
        <v>213</v>
      </c>
      <c r="C147" t="s">
        <v>16</v>
      </c>
      <c r="D147" t="s">
        <v>373</v>
      </c>
      <c r="E147" t="s">
        <v>293</v>
      </c>
      <c r="F147" t="str">
        <f t="shared" si="4"/>
        <v>上級女子小５小5 10-11歳-40キョルギ</v>
      </c>
      <c r="G147" s="2" t="s">
        <v>228</v>
      </c>
    </row>
    <row r="148" spans="1:7" x14ac:dyDescent="0.4">
      <c r="A148" t="s">
        <v>145</v>
      </c>
      <c r="B148" t="s">
        <v>213</v>
      </c>
      <c r="C148" t="s">
        <v>16</v>
      </c>
      <c r="D148" t="s">
        <v>374</v>
      </c>
      <c r="E148" t="s">
        <v>293</v>
      </c>
      <c r="F148" t="str">
        <f t="shared" si="4"/>
        <v>上級女子小５小5 10-11歳+40キョルギ</v>
      </c>
      <c r="G148" s="2" t="s">
        <v>229</v>
      </c>
    </row>
    <row r="149" spans="1:7" x14ac:dyDescent="0.4">
      <c r="A149" t="s">
        <v>135</v>
      </c>
      <c r="B149" t="s">
        <v>213</v>
      </c>
      <c r="C149" t="s">
        <v>29</v>
      </c>
      <c r="D149" t="s">
        <v>375</v>
      </c>
      <c r="E149" t="s">
        <v>293</v>
      </c>
      <c r="F149" t="str">
        <f t="shared" si="4"/>
        <v>初級女子小６小6 10-11歳-30キョルギ</v>
      </c>
      <c r="G149" s="2" t="s">
        <v>222</v>
      </c>
    </row>
    <row r="150" spans="1:7" x14ac:dyDescent="0.4">
      <c r="A150" t="s">
        <v>135</v>
      </c>
      <c r="B150" t="s">
        <v>213</v>
      </c>
      <c r="C150" t="s">
        <v>29</v>
      </c>
      <c r="D150" t="s">
        <v>376</v>
      </c>
      <c r="E150" t="s">
        <v>293</v>
      </c>
      <c r="F150" t="str">
        <f t="shared" si="4"/>
        <v>初級女子小６小6 10-11歳-35キョルギ</v>
      </c>
      <c r="G150" s="2" t="s">
        <v>223</v>
      </c>
    </row>
    <row r="151" spans="1:7" x14ac:dyDescent="0.4">
      <c r="A151" t="s">
        <v>135</v>
      </c>
      <c r="B151" t="s">
        <v>213</v>
      </c>
      <c r="C151" t="s">
        <v>29</v>
      </c>
      <c r="D151" t="s">
        <v>377</v>
      </c>
      <c r="E151" t="s">
        <v>293</v>
      </c>
      <c r="F151" t="str">
        <f t="shared" si="4"/>
        <v>初級女子小６小6 10-11歳-40キョルギ</v>
      </c>
      <c r="G151" s="2" t="s">
        <v>224</v>
      </c>
    </row>
    <row r="152" spans="1:7" x14ac:dyDescent="0.4">
      <c r="A152" t="s">
        <v>135</v>
      </c>
      <c r="B152" t="s">
        <v>213</v>
      </c>
      <c r="C152" t="s">
        <v>29</v>
      </c>
      <c r="D152" t="s">
        <v>378</v>
      </c>
      <c r="E152" t="s">
        <v>293</v>
      </c>
      <c r="F152" t="str">
        <f t="shared" si="4"/>
        <v>初級女子小６小6 10-11歳+40キョルギ</v>
      </c>
      <c r="G152" s="2" t="s">
        <v>225</v>
      </c>
    </row>
    <row r="153" spans="1:7" x14ac:dyDescent="0.4">
      <c r="A153" t="s">
        <v>201</v>
      </c>
      <c r="B153" t="s">
        <v>213</v>
      </c>
      <c r="C153" t="s">
        <v>29</v>
      </c>
      <c r="D153" t="s">
        <v>375</v>
      </c>
      <c r="E153" t="s">
        <v>293</v>
      </c>
      <c r="F153" t="str">
        <f t="shared" si="4"/>
        <v>上級女子小６小6 10-11歳-30キョルギ</v>
      </c>
      <c r="G153" s="2" t="s">
        <v>226</v>
      </c>
    </row>
    <row r="154" spans="1:7" x14ac:dyDescent="0.4">
      <c r="A154" t="s">
        <v>201</v>
      </c>
      <c r="B154" t="s">
        <v>213</v>
      </c>
      <c r="C154" t="s">
        <v>29</v>
      </c>
      <c r="D154" t="s">
        <v>376</v>
      </c>
      <c r="E154" t="s">
        <v>293</v>
      </c>
      <c r="F154" t="str">
        <f t="shared" si="4"/>
        <v>上級女子小６小6 10-11歳-35キョルギ</v>
      </c>
      <c r="G154" s="2" t="s">
        <v>227</v>
      </c>
    </row>
    <row r="155" spans="1:7" x14ac:dyDescent="0.4">
      <c r="A155" t="s">
        <v>201</v>
      </c>
      <c r="B155" t="s">
        <v>213</v>
      </c>
      <c r="C155" t="s">
        <v>29</v>
      </c>
      <c r="D155" t="s">
        <v>377</v>
      </c>
      <c r="E155" t="s">
        <v>293</v>
      </c>
      <c r="F155" t="str">
        <f t="shared" si="4"/>
        <v>上級女子小６小6 10-11歳-40キョルギ</v>
      </c>
      <c r="G155" s="2" t="s">
        <v>228</v>
      </c>
    </row>
    <row r="156" spans="1:7" x14ac:dyDescent="0.4">
      <c r="A156" t="s">
        <v>201</v>
      </c>
      <c r="B156" t="s">
        <v>213</v>
      </c>
      <c r="C156" t="s">
        <v>29</v>
      </c>
      <c r="D156" t="s">
        <v>378</v>
      </c>
      <c r="E156" t="s">
        <v>293</v>
      </c>
      <c r="F156" t="str">
        <f t="shared" si="4"/>
        <v>上級女子小６小6 10-11歳+40キョルギ</v>
      </c>
      <c r="G156" s="2" t="s">
        <v>229</v>
      </c>
    </row>
    <row r="157" spans="1:7" x14ac:dyDescent="0.4">
      <c r="A157" t="s">
        <v>135</v>
      </c>
      <c r="B157" t="s">
        <v>131</v>
      </c>
      <c r="C157" t="s">
        <v>30</v>
      </c>
      <c r="D157" t="s">
        <v>391</v>
      </c>
      <c r="E157" t="s">
        <v>293</v>
      </c>
      <c r="F157" t="str">
        <f t="shared" si="4"/>
        <v>初級男子中１中学生 カデット男子-37キョルギ</v>
      </c>
      <c r="G157" s="2" t="s">
        <v>230</v>
      </c>
    </row>
    <row r="158" spans="1:7" x14ac:dyDescent="0.4">
      <c r="A158" t="s">
        <v>135</v>
      </c>
      <c r="B158" t="s">
        <v>131</v>
      </c>
      <c r="C158" t="s">
        <v>30</v>
      </c>
      <c r="D158" t="s">
        <v>392</v>
      </c>
      <c r="E158" t="s">
        <v>293</v>
      </c>
      <c r="F158" t="str">
        <f t="shared" si="4"/>
        <v>初級男子中１中学生 カデット男子-45キョルギ</v>
      </c>
      <c r="G158" s="2" t="s">
        <v>231</v>
      </c>
    </row>
    <row r="159" spans="1:7" x14ac:dyDescent="0.4">
      <c r="A159" t="s">
        <v>135</v>
      </c>
      <c r="B159" t="s">
        <v>131</v>
      </c>
      <c r="C159" t="s">
        <v>30</v>
      </c>
      <c r="D159" t="s">
        <v>393</v>
      </c>
      <c r="E159" t="s">
        <v>293</v>
      </c>
      <c r="F159" t="str">
        <f t="shared" si="4"/>
        <v>初級男子中１中学生 カデット男子-53キョルギ</v>
      </c>
      <c r="G159" s="2" t="s">
        <v>232</v>
      </c>
    </row>
    <row r="160" spans="1:7" x14ac:dyDescent="0.4">
      <c r="A160" t="s">
        <v>135</v>
      </c>
      <c r="B160" t="s">
        <v>131</v>
      </c>
      <c r="C160" t="s">
        <v>30</v>
      </c>
      <c r="D160" t="s">
        <v>394</v>
      </c>
      <c r="E160" t="s">
        <v>293</v>
      </c>
      <c r="F160" t="str">
        <f t="shared" si="4"/>
        <v>初級男子中１中学生 カデット男子-61キョルギ</v>
      </c>
      <c r="G160" s="2" t="s">
        <v>233</v>
      </c>
    </row>
    <row r="161" spans="1:7" x14ac:dyDescent="0.4">
      <c r="A161" t="s">
        <v>135</v>
      </c>
      <c r="B161" t="s">
        <v>131</v>
      </c>
      <c r="C161" t="s">
        <v>30</v>
      </c>
      <c r="D161" t="s">
        <v>395</v>
      </c>
      <c r="E161" t="s">
        <v>293</v>
      </c>
      <c r="F161" t="str">
        <f t="shared" si="4"/>
        <v>初級男子中１中学生 カデット男子-65キョルギ</v>
      </c>
      <c r="G161" s="2" t="s">
        <v>234</v>
      </c>
    </row>
    <row r="162" spans="1:7" x14ac:dyDescent="0.4">
      <c r="A162" t="s">
        <v>135</v>
      </c>
      <c r="B162" t="s">
        <v>131</v>
      </c>
      <c r="C162" t="s">
        <v>30</v>
      </c>
      <c r="D162" t="s">
        <v>396</v>
      </c>
      <c r="E162" t="s">
        <v>293</v>
      </c>
      <c r="F162" t="str">
        <f t="shared" si="4"/>
        <v>初級男子中１中学生 カデット男子+65キョルギ</v>
      </c>
      <c r="G162" s="2" t="s">
        <v>235</v>
      </c>
    </row>
    <row r="163" spans="1:7" x14ac:dyDescent="0.4">
      <c r="A163" t="s">
        <v>201</v>
      </c>
      <c r="B163" t="s">
        <v>131</v>
      </c>
      <c r="C163" t="s">
        <v>30</v>
      </c>
      <c r="D163" t="s">
        <v>391</v>
      </c>
      <c r="E163" t="s">
        <v>293</v>
      </c>
      <c r="F163" t="str">
        <f t="shared" si="4"/>
        <v>上級男子中１中学生 カデット男子-37キョルギ</v>
      </c>
      <c r="G163" s="2" t="s">
        <v>236</v>
      </c>
    </row>
    <row r="164" spans="1:7" x14ac:dyDescent="0.4">
      <c r="A164" t="s">
        <v>201</v>
      </c>
      <c r="B164" t="s">
        <v>131</v>
      </c>
      <c r="C164" t="s">
        <v>30</v>
      </c>
      <c r="D164" t="s">
        <v>392</v>
      </c>
      <c r="E164" t="s">
        <v>293</v>
      </c>
      <c r="F164" t="str">
        <f t="shared" si="4"/>
        <v>上級男子中１中学生 カデット男子-45キョルギ</v>
      </c>
      <c r="G164" s="2" t="s">
        <v>237</v>
      </c>
    </row>
    <row r="165" spans="1:7" x14ac:dyDescent="0.4">
      <c r="A165" t="s">
        <v>201</v>
      </c>
      <c r="B165" t="s">
        <v>131</v>
      </c>
      <c r="C165" t="s">
        <v>30</v>
      </c>
      <c r="D165" t="s">
        <v>393</v>
      </c>
      <c r="E165" t="s">
        <v>293</v>
      </c>
      <c r="F165" t="str">
        <f t="shared" si="4"/>
        <v>上級男子中１中学生 カデット男子-53キョルギ</v>
      </c>
      <c r="G165" s="2" t="s">
        <v>58</v>
      </c>
    </row>
    <row r="166" spans="1:7" x14ac:dyDescent="0.4">
      <c r="A166" t="s">
        <v>201</v>
      </c>
      <c r="B166" t="s">
        <v>131</v>
      </c>
      <c r="C166" t="s">
        <v>30</v>
      </c>
      <c r="D166" t="s">
        <v>394</v>
      </c>
      <c r="E166" t="s">
        <v>293</v>
      </c>
      <c r="F166" t="str">
        <f t="shared" si="4"/>
        <v>上級男子中１中学生 カデット男子-61キョルギ</v>
      </c>
      <c r="G166" s="2" t="s">
        <v>238</v>
      </c>
    </row>
    <row r="167" spans="1:7" x14ac:dyDescent="0.4">
      <c r="A167" t="s">
        <v>201</v>
      </c>
      <c r="B167" t="s">
        <v>131</v>
      </c>
      <c r="C167" t="s">
        <v>30</v>
      </c>
      <c r="D167" t="s">
        <v>395</v>
      </c>
      <c r="E167" t="s">
        <v>293</v>
      </c>
      <c r="F167" t="str">
        <f t="shared" si="4"/>
        <v>上級男子中１中学生 カデット男子-65キョルギ</v>
      </c>
      <c r="G167" s="2" t="s">
        <v>239</v>
      </c>
    </row>
    <row r="168" spans="1:7" x14ac:dyDescent="0.4">
      <c r="A168" t="s">
        <v>201</v>
      </c>
      <c r="B168" t="s">
        <v>131</v>
      </c>
      <c r="C168" t="s">
        <v>30</v>
      </c>
      <c r="D168" t="s">
        <v>396</v>
      </c>
      <c r="E168" t="s">
        <v>293</v>
      </c>
      <c r="F168" t="str">
        <f t="shared" si="4"/>
        <v>上級男子中１中学生 カデット男子+65キョルギ</v>
      </c>
      <c r="G168" s="2" t="s">
        <v>240</v>
      </c>
    </row>
    <row r="169" spans="1:7" x14ac:dyDescent="0.4">
      <c r="A169" t="s">
        <v>135</v>
      </c>
      <c r="B169" t="s">
        <v>131</v>
      </c>
      <c r="C169" t="s">
        <v>31</v>
      </c>
      <c r="D169" t="s">
        <v>391</v>
      </c>
      <c r="E169" t="s">
        <v>293</v>
      </c>
      <c r="F169" t="str">
        <f t="shared" si="4"/>
        <v>初級男子中２中学生 カデット男子-37キョルギ</v>
      </c>
      <c r="G169" s="2" t="s">
        <v>230</v>
      </c>
    </row>
    <row r="170" spans="1:7" x14ac:dyDescent="0.4">
      <c r="A170" t="s">
        <v>135</v>
      </c>
      <c r="B170" t="s">
        <v>131</v>
      </c>
      <c r="C170" t="s">
        <v>31</v>
      </c>
      <c r="D170" t="s">
        <v>392</v>
      </c>
      <c r="E170" t="s">
        <v>293</v>
      </c>
      <c r="F170" t="str">
        <f t="shared" si="4"/>
        <v>初級男子中２中学生 カデット男子-45キョルギ</v>
      </c>
      <c r="G170" s="2" t="s">
        <v>231</v>
      </c>
    </row>
    <row r="171" spans="1:7" x14ac:dyDescent="0.4">
      <c r="A171" t="s">
        <v>135</v>
      </c>
      <c r="B171" t="s">
        <v>131</v>
      </c>
      <c r="C171" t="s">
        <v>31</v>
      </c>
      <c r="D171" t="s">
        <v>393</v>
      </c>
      <c r="E171" t="s">
        <v>293</v>
      </c>
      <c r="F171" t="str">
        <f t="shared" si="4"/>
        <v>初級男子中２中学生 カデット男子-53キョルギ</v>
      </c>
      <c r="G171" s="2" t="s">
        <v>232</v>
      </c>
    </row>
    <row r="172" spans="1:7" x14ac:dyDescent="0.4">
      <c r="A172" t="s">
        <v>135</v>
      </c>
      <c r="B172" t="s">
        <v>131</v>
      </c>
      <c r="C172" t="s">
        <v>31</v>
      </c>
      <c r="D172" t="s">
        <v>394</v>
      </c>
      <c r="E172" t="s">
        <v>293</v>
      </c>
      <c r="F172" t="str">
        <f t="shared" si="4"/>
        <v>初級男子中２中学生 カデット男子-61キョルギ</v>
      </c>
      <c r="G172" s="2" t="s">
        <v>233</v>
      </c>
    </row>
    <row r="173" spans="1:7" x14ac:dyDescent="0.4">
      <c r="A173" t="s">
        <v>135</v>
      </c>
      <c r="B173" t="s">
        <v>131</v>
      </c>
      <c r="C173" t="s">
        <v>31</v>
      </c>
      <c r="D173" t="s">
        <v>395</v>
      </c>
      <c r="E173" t="s">
        <v>293</v>
      </c>
      <c r="F173" t="str">
        <f t="shared" si="4"/>
        <v>初級男子中２中学生 カデット男子-65キョルギ</v>
      </c>
      <c r="G173" s="2" t="s">
        <v>234</v>
      </c>
    </row>
    <row r="174" spans="1:7" x14ac:dyDescent="0.4">
      <c r="A174" t="s">
        <v>135</v>
      </c>
      <c r="B174" t="s">
        <v>131</v>
      </c>
      <c r="C174" t="s">
        <v>31</v>
      </c>
      <c r="D174" t="s">
        <v>396</v>
      </c>
      <c r="E174" t="s">
        <v>293</v>
      </c>
      <c r="F174" t="str">
        <f t="shared" si="4"/>
        <v>初級男子中２中学生 カデット男子+65キョルギ</v>
      </c>
      <c r="G174" s="2" t="s">
        <v>235</v>
      </c>
    </row>
    <row r="175" spans="1:7" x14ac:dyDescent="0.4">
      <c r="A175" t="s">
        <v>33</v>
      </c>
      <c r="B175" t="s">
        <v>131</v>
      </c>
      <c r="C175" t="s">
        <v>31</v>
      </c>
      <c r="D175" t="s">
        <v>391</v>
      </c>
      <c r="E175" t="s">
        <v>293</v>
      </c>
      <c r="F175" t="str">
        <f t="shared" si="4"/>
        <v>上級男子中２中学生 カデット男子-37キョルギ</v>
      </c>
      <c r="G175" s="2" t="s">
        <v>236</v>
      </c>
    </row>
    <row r="176" spans="1:7" x14ac:dyDescent="0.4">
      <c r="A176" t="s">
        <v>33</v>
      </c>
      <c r="B176" t="s">
        <v>131</v>
      </c>
      <c r="C176" t="s">
        <v>31</v>
      </c>
      <c r="D176" t="s">
        <v>392</v>
      </c>
      <c r="E176" t="s">
        <v>293</v>
      </c>
      <c r="F176" t="str">
        <f t="shared" si="4"/>
        <v>上級男子中２中学生 カデット男子-45キョルギ</v>
      </c>
      <c r="G176" s="2" t="s">
        <v>237</v>
      </c>
    </row>
    <row r="177" spans="1:7" x14ac:dyDescent="0.4">
      <c r="A177" t="s">
        <v>33</v>
      </c>
      <c r="B177" t="s">
        <v>131</v>
      </c>
      <c r="C177" t="s">
        <v>31</v>
      </c>
      <c r="D177" t="s">
        <v>393</v>
      </c>
      <c r="E177" t="s">
        <v>293</v>
      </c>
      <c r="F177" t="str">
        <f t="shared" si="4"/>
        <v>上級男子中２中学生 カデット男子-53キョルギ</v>
      </c>
      <c r="G177" s="2" t="s">
        <v>58</v>
      </c>
    </row>
    <row r="178" spans="1:7" x14ac:dyDescent="0.4">
      <c r="A178" t="s">
        <v>33</v>
      </c>
      <c r="B178" t="s">
        <v>131</v>
      </c>
      <c r="C178" t="s">
        <v>31</v>
      </c>
      <c r="D178" t="s">
        <v>394</v>
      </c>
      <c r="E178" t="s">
        <v>293</v>
      </c>
      <c r="F178" t="str">
        <f t="shared" si="4"/>
        <v>上級男子中２中学生 カデット男子-61キョルギ</v>
      </c>
      <c r="G178" s="2" t="s">
        <v>238</v>
      </c>
    </row>
    <row r="179" spans="1:7" x14ac:dyDescent="0.4">
      <c r="A179" t="s">
        <v>33</v>
      </c>
      <c r="B179" t="s">
        <v>131</v>
      </c>
      <c r="C179" t="s">
        <v>31</v>
      </c>
      <c r="D179" t="s">
        <v>395</v>
      </c>
      <c r="E179" t="s">
        <v>293</v>
      </c>
      <c r="F179" t="str">
        <f t="shared" si="4"/>
        <v>上級男子中２中学生 カデット男子-65キョルギ</v>
      </c>
      <c r="G179" s="2" t="s">
        <v>239</v>
      </c>
    </row>
    <row r="180" spans="1:7" x14ac:dyDescent="0.4">
      <c r="A180" t="s">
        <v>33</v>
      </c>
      <c r="B180" t="s">
        <v>131</v>
      </c>
      <c r="C180" t="s">
        <v>31</v>
      </c>
      <c r="D180" t="s">
        <v>396</v>
      </c>
      <c r="E180" t="s">
        <v>293</v>
      </c>
      <c r="F180" t="str">
        <f t="shared" si="4"/>
        <v>上級男子中２中学生 カデット男子+65キョルギ</v>
      </c>
      <c r="G180" s="2" t="s">
        <v>240</v>
      </c>
    </row>
    <row r="181" spans="1:7" x14ac:dyDescent="0.4">
      <c r="A181" t="s">
        <v>135</v>
      </c>
      <c r="B181" t="s">
        <v>131</v>
      </c>
      <c r="C181" t="s">
        <v>32</v>
      </c>
      <c r="D181" t="s">
        <v>391</v>
      </c>
      <c r="E181" t="s">
        <v>293</v>
      </c>
      <c r="F181" t="str">
        <f t="shared" si="4"/>
        <v>初級男子中３中学生 カデット男子-37キョルギ</v>
      </c>
      <c r="G181" s="2" t="s">
        <v>230</v>
      </c>
    </row>
    <row r="182" spans="1:7" x14ac:dyDescent="0.4">
      <c r="A182" t="s">
        <v>135</v>
      </c>
      <c r="B182" t="s">
        <v>131</v>
      </c>
      <c r="C182" t="s">
        <v>32</v>
      </c>
      <c r="D182" t="s">
        <v>392</v>
      </c>
      <c r="E182" t="s">
        <v>293</v>
      </c>
      <c r="F182" t="str">
        <f t="shared" si="4"/>
        <v>初級男子中３中学生 カデット男子-45キョルギ</v>
      </c>
      <c r="G182" s="2" t="s">
        <v>231</v>
      </c>
    </row>
    <row r="183" spans="1:7" x14ac:dyDescent="0.4">
      <c r="A183" t="s">
        <v>135</v>
      </c>
      <c r="B183" t="s">
        <v>131</v>
      </c>
      <c r="C183" t="s">
        <v>32</v>
      </c>
      <c r="D183" t="s">
        <v>393</v>
      </c>
      <c r="E183" t="s">
        <v>293</v>
      </c>
      <c r="F183" t="str">
        <f t="shared" si="4"/>
        <v>初級男子中３中学生 カデット男子-53キョルギ</v>
      </c>
      <c r="G183" s="2" t="s">
        <v>232</v>
      </c>
    </row>
    <row r="184" spans="1:7" x14ac:dyDescent="0.4">
      <c r="A184" t="s">
        <v>135</v>
      </c>
      <c r="B184" t="s">
        <v>131</v>
      </c>
      <c r="C184" t="s">
        <v>32</v>
      </c>
      <c r="D184" t="s">
        <v>394</v>
      </c>
      <c r="E184" t="s">
        <v>293</v>
      </c>
      <c r="F184" t="str">
        <f t="shared" si="4"/>
        <v>初級男子中３中学生 カデット男子-61キョルギ</v>
      </c>
      <c r="G184" s="2" t="s">
        <v>233</v>
      </c>
    </row>
    <row r="185" spans="1:7" x14ac:dyDescent="0.4">
      <c r="A185" t="s">
        <v>135</v>
      </c>
      <c r="B185" t="s">
        <v>131</v>
      </c>
      <c r="C185" t="s">
        <v>32</v>
      </c>
      <c r="D185" t="s">
        <v>395</v>
      </c>
      <c r="E185" t="s">
        <v>293</v>
      </c>
      <c r="F185" t="str">
        <f t="shared" si="4"/>
        <v>初級男子中３中学生 カデット男子-65キョルギ</v>
      </c>
      <c r="G185" s="2" t="s">
        <v>234</v>
      </c>
    </row>
    <row r="186" spans="1:7" x14ac:dyDescent="0.4">
      <c r="A186" t="s">
        <v>135</v>
      </c>
      <c r="B186" t="s">
        <v>131</v>
      </c>
      <c r="C186" t="s">
        <v>32</v>
      </c>
      <c r="D186" t="s">
        <v>396</v>
      </c>
      <c r="E186" t="s">
        <v>293</v>
      </c>
      <c r="F186" t="str">
        <f t="shared" si="4"/>
        <v>初級男子中３中学生 カデット男子+65キョルギ</v>
      </c>
      <c r="G186" s="2" t="s">
        <v>235</v>
      </c>
    </row>
    <row r="187" spans="1:7" x14ac:dyDescent="0.4">
      <c r="A187" t="s">
        <v>33</v>
      </c>
      <c r="B187" t="s">
        <v>131</v>
      </c>
      <c r="C187" t="s">
        <v>32</v>
      </c>
      <c r="D187" t="s">
        <v>391</v>
      </c>
      <c r="E187" t="s">
        <v>293</v>
      </c>
      <c r="F187" t="str">
        <f t="shared" si="4"/>
        <v>上級男子中３中学生 カデット男子-37キョルギ</v>
      </c>
      <c r="G187" s="2" t="s">
        <v>236</v>
      </c>
    </row>
    <row r="188" spans="1:7" x14ac:dyDescent="0.4">
      <c r="A188" t="s">
        <v>33</v>
      </c>
      <c r="B188" t="s">
        <v>131</v>
      </c>
      <c r="C188" t="s">
        <v>32</v>
      </c>
      <c r="D188" t="s">
        <v>392</v>
      </c>
      <c r="E188" t="s">
        <v>293</v>
      </c>
      <c r="F188" t="str">
        <f t="shared" si="4"/>
        <v>上級男子中３中学生 カデット男子-45キョルギ</v>
      </c>
      <c r="G188" s="2" t="s">
        <v>237</v>
      </c>
    </row>
    <row r="189" spans="1:7" x14ac:dyDescent="0.4">
      <c r="A189" t="s">
        <v>33</v>
      </c>
      <c r="B189" t="s">
        <v>131</v>
      </c>
      <c r="C189" t="s">
        <v>32</v>
      </c>
      <c r="D189" t="s">
        <v>393</v>
      </c>
      <c r="E189" t="s">
        <v>293</v>
      </c>
      <c r="F189" t="str">
        <f t="shared" si="4"/>
        <v>上級男子中３中学生 カデット男子-53キョルギ</v>
      </c>
      <c r="G189" s="2" t="s">
        <v>58</v>
      </c>
    </row>
    <row r="190" spans="1:7" x14ac:dyDescent="0.4">
      <c r="A190" t="s">
        <v>33</v>
      </c>
      <c r="B190" t="s">
        <v>131</v>
      </c>
      <c r="C190" t="s">
        <v>32</v>
      </c>
      <c r="D190" t="s">
        <v>394</v>
      </c>
      <c r="E190" t="s">
        <v>293</v>
      </c>
      <c r="F190" t="str">
        <f t="shared" si="4"/>
        <v>上級男子中３中学生 カデット男子-61キョルギ</v>
      </c>
      <c r="G190" s="2" t="s">
        <v>238</v>
      </c>
    </row>
    <row r="191" spans="1:7" x14ac:dyDescent="0.4">
      <c r="A191" t="s">
        <v>33</v>
      </c>
      <c r="B191" t="s">
        <v>131</v>
      </c>
      <c r="C191" t="s">
        <v>32</v>
      </c>
      <c r="D191" t="s">
        <v>395</v>
      </c>
      <c r="E191" t="s">
        <v>293</v>
      </c>
      <c r="F191" t="str">
        <f t="shared" si="4"/>
        <v>上級男子中３中学生 カデット男子-65キョルギ</v>
      </c>
      <c r="G191" s="2" t="s">
        <v>239</v>
      </c>
    </row>
    <row r="192" spans="1:7" x14ac:dyDescent="0.4">
      <c r="A192" t="s">
        <v>33</v>
      </c>
      <c r="B192" t="s">
        <v>131</v>
      </c>
      <c r="C192" t="s">
        <v>32</v>
      </c>
      <c r="D192" t="s">
        <v>396</v>
      </c>
      <c r="E192" t="s">
        <v>293</v>
      </c>
      <c r="F192" t="str">
        <f t="shared" si="4"/>
        <v>上級男子中３中学生 カデット男子+65キョルギ</v>
      </c>
      <c r="G192" s="2" t="s">
        <v>240</v>
      </c>
    </row>
    <row r="193" spans="1:7" x14ac:dyDescent="0.4">
      <c r="A193" t="s">
        <v>135</v>
      </c>
      <c r="B193" t="s">
        <v>213</v>
      </c>
      <c r="C193" t="s">
        <v>30</v>
      </c>
      <c r="D193" t="s">
        <v>397</v>
      </c>
      <c r="E193" t="s">
        <v>293</v>
      </c>
      <c r="F193" t="str">
        <f t="shared" si="4"/>
        <v>初級女子中１中学生 カデット女子-33キョルギ</v>
      </c>
      <c r="G193" s="2" t="s">
        <v>296</v>
      </c>
    </row>
    <row r="194" spans="1:7" x14ac:dyDescent="0.4">
      <c r="A194" t="s">
        <v>135</v>
      </c>
      <c r="B194" t="s">
        <v>213</v>
      </c>
      <c r="C194" t="s">
        <v>30</v>
      </c>
      <c r="D194" t="s">
        <v>398</v>
      </c>
      <c r="E194" t="s">
        <v>293</v>
      </c>
      <c r="F194" t="str">
        <f t="shared" si="4"/>
        <v>初級女子中１中学生 カデット女子-41キョルギ</v>
      </c>
      <c r="G194" s="2" t="s">
        <v>297</v>
      </c>
    </row>
    <row r="195" spans="1:7" x14ac:dyDescent="0.4">
      <c r="A195" t="s">
        <v>135</v>
      </c>
      <c r="B195" t="s">
        <v>213</v>
      </c>
      <c r="C195" t="s">
        <v>30</v>
      </c>
      <c r="D195" t="s">
        <v>399</v>
      </c>
      <c r="E195" t="s">
        <v>293</v>
      </c>
      <c r="F195" t="str">
        <f t="shared" ref="F195:F258" si="5">A195&amp;B195&amp;C195&amp;D195&amp;E195</f>
        <v>初級女子中１中学生 カデット女子-47キョルギ</v>
      </c>
      <c r="G195" s="2" t="s">
        <v>414</v>
      </c>
    </row>
    <row r="196" spans="1:7" x14ac:dyDescent="0.4">
      <c r="A196" t="s">
        <v>135</v>
      </c>
      <c r="B196" t="s">
        <v>213</v>
      </c>
      <c r="C196" t="s">
        <v>30</v>
      </c>
      <c r="D196" t="s">
        <v>400</v>
      </c>
      <c r="E196" t="s">
        <v>293</v>
      </c>
      <c r="F196" t="str">
        <f t="shared" si="5"/>
        <v>初級女子中１中学生 カデット女子-55キョルギ</v>
      </c>
      <c r="G196" s="2" t="s">
        <v>415</v>
      </c>
    </row>
    <row r="197" spans="1:7" x14ac:dyDescent="0.4">
      <c r="A197" t="s">
        <v>135</v>
      </c>
      <c r="B197" t="s">
        <v>213</v>
      </c>
      <c r="C197" t="s">
        <v>30</v>
      </c>
      <c r="D197" t="s">
        <v>401</v>
      </c>
      <c r="E197" t="s">
        <v>293</v>
      </c>
      <c r="F197" t="str">
        <f t="shared" si="5"/>
        <v>初級女子中１中学生 カデット女子-59キョルギ</v>
      </c>
      <c r="G197" s="2" t="s">
        <v>416</v>
      </c>
    </row>
    <row r="198" spans="1:7" x14ac:dyDescent="0.4">
      <c r="A198" t="s">
        <v>135</v>
      </c>
      <c r="B198" t="s">
        <v>213</v>
      </c>
      <c r="C198" t="s">
        <v>30</v>
      </c>
      <c r="D198" t="s">
        <v>402</v>
      </c>
      <c r="E198" t="s">
        <v>293</v>
      </c>
      <c r="F198" t="str">
        <f t="shared" si="5"/>
        <v>初級女子中１中学生 カデット女子+59キョルギ</v>
      </c>
      <c r="G198" s="2" t="s">
        <v>417</v>
      </c>
    </row>
    <row r="199" spans="1:7" x14ac:dyDescent="0.4">
      <c r="A199" t="s">
        <v>201</v>
      </c>
      <c r="B199" t="s">
        <v>213</v>
      </c>
      <c r="C199" t="s">
        <v>30</v>
      </c>
      <c r="D199" t="s">
        <v>397</v>
      </c>
      <c r="E199" t="s">
        <v>293</v>
      </c>
      <c r="F199" t="str">
        <f t="shared" si="5"/>
        <v>上級女子中１中学生 カデット女子-33キョルギ</v>
      </c>
      <c r="G199" s="2" t="s">
        <v>336</v>
      </c>
    </row>
    <row r="200" spans="1:7" x14ac:dyDescent="0.4">
      <c r="A200" t="s">
        <v>201</v>
      </c>
      <c r="B200" t="s">
        <v>213</v>
      </c>
      <c r="C200" t="s">
        <v>30</v>
      </c>
      <c r="D200" t="s">
        <v>398</v>
      </c>
      <c r="E200" t="s">
        <v>293</v>
      </c>
      <c r="F200" t="str">
        <f t="shared" si="5"/>
        <v>上級女子中１中学生 カデット女子-41キョルギ</v>
      </c>
      <c r="G200" s="2" t="s">
        <v>337</v>
      </c>
    </row>
    <row r="201" spans="1:7" x14ac:dyDescent="0.4">
      <c r="A201" t="s">
        <v>201</v>
      </c>
      <c r="B201" t="s">
        <v>213</v>
      </c>
      <c r="C201" t="s">
        <v>30</v>
      </c>
      <c r="D201" t="s">
        <v>399</v>
      </c>
      <c r="E201" t="s">
        <v>293</v>
      </c>
      <c r="F201" t="str">
        <f t="shared" si="5"/>
        <v>上級女子中１中学生 カデット女子-47キョルギ</v>
      </c>
      <c r="G201" s="2" t="s">
        <v>338</v>
      </c>
    </row>
    <row r="202" spans="1:7" x14ac:dyDescent="0.4">
      <c r="A202" t="s">
        <v>201</v>
      </c>
      <c r="B202" t="s">
        <v>213</v>
      </c>
      <c r="C202" t="s">
        <v>30</v>
      </c>
      <c r="D202" t="s">
        <v>400</v>
      </c>
      <c r="E202" t="s">
        <v>293</v>
      </c>
      <c r="F202" t="str">
        <f t="shared" si="5"/>
        <v>上級女子中１中学生 カデット女子-55キョルギ</v>
      </c>
      <c r="G202" s="2" t="s">
        <v>339</v>
      </c>
    </row>
    <row r="203" spans="1:7" x14ac:dyDescent="0.4">
      <c r="A203" t="s">
        <v>201</v>
      </c>
      <c r="B203" t="s">
        <v>213</v>
      </c>
      <c r="C203" t="s">
        <v>30</v>
      </c>
      <c r="D203" t="s">
        <v>401</v>
      </c>
      <c r="E203" t="s">
        <v>293</v>
      </c>
      <c r="F203" t="str">
        <f t="shared" si="5"/>
        <v>上級女子中１中学生 カデット女子-59キョルギ</v>
      </c>
      <c r="G203" s="2" t="s">
        <v>340</v>
      </c>
    </row>
    <row r="204" spans="1:7" x14ac:dyDescent="0.4">
      <c r="A204" t="s">
        <v>201</v>
      </c>
      <c r="B204" t="s">
        <v>213</v>
      </c>
      <c r="C204" t="s">
        <v>30</v>
      </c>
      <c r="D204" t="s">
        <v>402</v>
      </c>
      <c r="E204" t="s">
        <v>293</v>
      </c>
      <c r="F204" t="str">
        <f t="shared" si="5"/>
        <v>上級女子中１中学生 カデット女子+59キョルギ</v>
      </c>
      <c r="G204" s="2" t="s">
        <v>341</v>
      </c>
    </row>
    <row r="205" spans="1:7" x14ac:dyDescent="0.4">
      <c r="A205" t="s">
        <v>135</v>
      </c>
      <c r="B205" t="s">
        <v>213</v>
      </c>
      <c r="C205" t="s">
        <v>31</v>
      </c>
      <c r="D205" t="s">
        <v>397</v>
      </c>
      <c r="E205" t="s">
        <v>293</v>
      </c>
      <c r="F205" t="str">
        <f t="shared" si="5"/>
        <v>初級女子中２中学生 カデット女子-33キョルギ</v>
      </c>
      <c r="G205" s="2" t="s">
        <v>296</v>
      </c>
    </row>
    <row r="206" spans="1:7" x14ac:dyDescent="0.4">
      <c r="A206" t="s">
        <v>135</v>
      </c>
      <c r="B206" t="s">
        <v>213</v>
      </c>
      <c r="C206" t="s">
        <v>31</v>
      </c>
      <c r="D206" t="s">
        <v>398</v>
      </c>
      <c r="E206" t="s">
        <v>293</v>
      </c>
      <c r="F206" t="str">
        <f t="shared" si="5"/>
        <v>初級女子中２中学生 カデット女子-41キョルギ</v>
      </c>
      <c r="G206" s="2" t="s">
        <v>297</v>
      </c>
    </row>
    <row r="207" spans="1:7" x14ac:dyDescent="0.4">
      <c r="A207" t="s">
        <v>135</v>
      </c>
      <c r="B207" t="s">
        <v>213</v>
      </c>
      <c r="C207" t="s">
        <v>31</v>
      </c>
      <c r="D207" t="s">
        <v>399</v>
      </c>
      <c r="E207" t="s">
        <v>293</v>
      </c>
      <c r="F207" t="str">
        <f t="shared" si="5"/>
        <v>初級女子中２中学生 カデット女子-47キョルギ</v>
      </c>
      <c r="G207" s="2" t="s">
        <v>332</v>
      </c>
    </row>
    <row r="208" spans="1:7" x14ac:dyDescent="0.4">
      <c r="A208" t="s">
        <v>135</v>
      </c>
      <c r="B208" t="s">
        <v>213</v>
      </c>
      <c r="C208" t="s">
        <v>31</v>
      </c>
      <c r="D208" t="s">
        <v>400</v>
      </c>
      <c r="E208" t="s">
        <v>293</v>
      </c>
      <c r="F208" t="str">
        <f t="shared" si="5"/>
        <v>初級女子中２中学生 カデット女子-55キョルギ</v>
      </c>
      <c r="G208" s="2" t="s">
        <v>333</v>
      </c>
    </row>
    <row r="209" spans="1:7" x14ac:dyDescent="0.4">
      <c r="A209" t="s">
        <v>135</v>
      </c>
      <c r="B209" t="s">
        <v>213</v>
      </c>
      <c r="C209" t="s">
        <v>31</v>
      </c>
      <c r="D209" t="s">
        <v>401</v>
      </c>
      <c r="E209" t="s">
        <v>293</v>
      </c>
      <c r="F209" t="str">
        <f t="shared" si="5"/>
        <v>初級女子中２中学生 カデット女子-59キョルギ</v>
      </c>
      <c r="G209" s="2" t="s">
        <v>334</v>
      </c>
    </row>
    <row r="210" spans="1:7" x14ac:dyDescent="0.4">
      <c r="A210" t="s">
        <v>135</v>
      </c>
      <c r="B210" t="s">
        <v>213</v>
      </c>
      <c r="C210" t="s">
        <v>31</v>
      </c>
      <c r="D210" t="s">
        <v>402</v>
      </c>
      <c r="E210" t="s">
        <v>293</v>
      </c>
      <c r="F210" t="str">
        <f t="shared" si="5"/>
        <v>初級女子中２中学生 カデット女子+59キョルギ</v>
      </c>
      <c r="G210" s="2" t="s">
        <v>335</v>
      </c>
    </row>
    <row r="211" spans="1:7" x14ac:dyDescent="0.4">
      <c r="A211" t="s">
        <v>33</v>
      </c>
      <c r="B211" t="s">
        <v>213</v>
      </c>
      <c r="C211" t="s">
        <v>31</v>
      </c>
      <c r="D211" t="s">
        <v>397</v>
      </c>
      <c r="E211" t="s">
        <v>293</v>
      </c>
      <c r="F211" t="str">
        <f t="shared" si="5"/>
        <v>上級女子中２中学生 カデット女子-33キョルギ</v>
      </c>
      <c r="G211" s="2" t="s">
        <v>336</v>
      </c>
    </row>
    <row r="212" spans="1:7" x14ac:dyDescent="0.4">
      <c r="A212" t="s">
        <v>33</v>
      </c>
      <c r="B212" t="s">
        <v>213</v>
      </c>
      <c r="C212" t="s">
        <v>31</v>
      </c>
      <c r="D212" t="s">
        <v>398</v>
      </c>
      <c r="E212" t="s">
        <v>293</v>
      </c>
      <c r="F212" t="str">
        <f t="shared" si="5"/>
        <v>上級女子中２中学生 カデット女子-41キョルギ</v>
      </c>
      <c r="G212" s="2" t="s">
        <v>337</v>
      </c>
    </row>
    <row r="213" spans="1:7" x14ac:dyDescent="0.4">
      <c r="A213" t="s">
        <v>33</v>
      </c>
      <c r="B213" t="s">
        <v>213</v>
      </c>
      <c r="C213" t="s">
        <v>31</v>
      </c>
      <c r="D213" t="s">
        <v>399</v>
      </c>
      <c r="E213" t="s">
        <v>293</v>
      </c>
      <c r="F213" t="str">
        <f t="shared" si="5"/>
        <v>上級女子中２中学生 カデット女子-47キョルギ</v>
      </c>
      <c r="G213" s="2" t="s">
        <v>338</v>
      </c>
    </row>
    <row r="214" spans="1:7" x14ac:dyDescent="0.4">
      <c r="A214" t="s">
        <v>33</v>
      </c>
      <c r="B214" t="s">
        <v>213</v>
      </c>
      <c r="C214" t="s">
        <v>31</v>
      </c>
      <c r="D214" t="s">
        <v>400</v>
      </c>
      <c r="E214" t="s">
        <v>293</v>
      </c>
      <c r="F214" t="str">
        <f t="shared" si="5"/>
        <v>上級女子中２中学生 カデット女子-55キョルギ</v>
      </c>
      <c r="G214" s="2" t="s">
        <v>339</v>
      </c>
    </row>
    <row r="215" spans="1:7" x14ac:dyDescent="0.4">
      <c r="A215" t="s">
        <v>33</v>
      </c>
      <c r="B215" t="s">
        <v>213</v>
      </c>
      <c r="C215" t="s">
        <v>31</v>
      </c>
      <c r="D215" t="s">
        <v>401</v>
      </c>
      <c r="E215" t="s">
        <v>293</v>
      </c>
      <c r="F215" t="str">
        <f t="shared" si="5"/>
        <v>上級女子中２中学生 カデット女子-59キョルギ</v>
      </c>
      <c r="G215" s="2" t="s">
        <v>340</v>
      </c>
    </row>
    <row r="216" spans="1:7" x14ac:dyDescent="0.4">
      <c r="A216" t="s">
        <v>33</v>
      </c>
      <c r="B216" t="s">
        <v>213</v>
      </c>
      <c r="C216" t="s">
        <v>31</v>
      </c>
      <c r="D216" t="s">
        <v>402</v>
      </c>
      <c r="E216" t="s">
        <v>293</v>
      </c>
      <c r="F216" t="str">
        <f t="shared" si="5"/>
        <v>上級女子中２中学生 カデット女子+59キョルギ</v>
      </c>
      <c r="G216" s="2" t="s">
        <v>341</v>
      </c>
    </row>
    <row r="217" spans="1:7" x14ac:dyDescent="0.4">
      <c r="A217" t="s">
        <v>135</v>
      </c>
      <c r="B217" t="s">
        <v>213</v>
      </c>
      <c r="C217" t="s">
        <v>32</v>
      </c>
      <c r="D217" t="s">
        <v>397</v>
      </c>
      <c r="E217" t="s">
        <v>293</v>
      </c>
      <c r="F217" t="str">
        <f t="shared" si="5"/>
        <v>初級女子中３中学生 カデット女子-33キョルギ</v>
      </c>
      <c r="G217" s="2" t="s">
        <v>296</v>
      </c>
    </row>
    <row r="218" spans="1:7" x14ac:dyDescent="0.4">
      <c r="A218" t="s">
        <v>135</v>
      </c>
      <c r="B218" t="s">
        <v>213</v>
      </c>
      <c r="C218" t="s">
        <v>32</v>
      </c>
      <c r="D218" t="s">
        <v>398</v>
      </c>
      <c r="E218" t="s">
        <v>293</v>
      </c>
      <c r="F218" t="str">
        <f t="shared" si="5"/>
        <v>初級女子中３中学生 カデット女子-41キョルギ</v>
      </c>
      <c r="G218" s="2" t="s">
        <v>297</v>
      </c>
    </row>
    <row r="219" spans="1:7" x14ac:dyDescent="0.4">
      <c r="A219" t="s">
        <v>135</v>
      </c>
      <c r="B219" t="s">
        <v>213</v>
      </c>
      <c r="C219" t="s">
        <v>32</v>
      </c>
      <c r="D219" t="s">
        <v>399</v>
      </c>
      <c r="E219" t="s">
        <v>293</v>
      </c>
      <c r="F219" t="str">
        <f t="shared" si="5"/>
        <v>初級女子中３中学生 カデット女子-47キョルギ</v>
      </c>
      <c r="G219" s="2" t="s">
        <v>332</v>
      </c>
    </row>
    <row r="220" spans="1:7" x14ac:dyDescent="0.4">
      <c r="A220" t="s">
        <v>135</v>
      </c>
      <c r="B220" t="s">
        <v>213</v>
      </c>
      <c r="C220" t="s">
        <v>32</v>
      </c>
      <c r="D220" t="s">
        <v>400</v>
      </c>
      <c r="E220" t="s">
        <v>293</v>
      </c>
      <c r="F220" t="str">
        <f t="shared" si="5"/>
        <v>初級女子中３中学生 カデット女子-55キョルギ</v>
      </c>
      <c r="G220" s="2" t="s">
        <v>333</v>
      </c>
    </row>
    <row r="221" spans="1:7" x14ac:dyDescent="0.4">
      <c r="A221" t="s">
        <v>135</v>
      </c>
      <c r="B221" t="s">
        <v>213</v>
      </c>
      <c r="C221" t="s">
        <v>32</v>
      </c>
      <c r="D221" t="s">
        <v>401</v>
      </c>
      <c r="E221" t="s">
        <v>293</v>
      </c>
      <c r="F221" t="str">
        <f t="shared" si="5"/>
        <v>初級女子中３中学生 カデット女子-59キョルギ</v>
      </c>
      <c r="G221" s="2" t="s">
        <v>334</v>
      </c>
    </row>
    <row r="222" spans="1:7" x14ac:dyDescent="0.4">
      <c r="A222" t="s">
        <v>135</v>
      </c>
      <c r="B222" t="s">
        <v>213</v>
      </c>
      <c r="C222" t="s">
        <v>32</v>
      </c>
      <c r="D222" t="s">
        <v>402</v>
      </c>
      <c r="E222" t="s">
        <v>293</v>
      </c>
      <c r="F222" t="str">
        <f t="shared" si="5"/>
        <v>初級女子中３中学生 カデット女子+59キョルギ</v>
      </c>
      <c r="G222" s="2" t="s">
        <v>335</v>
      </c>
    </row>
    <row r="223" spans="1:7" x14ac:dyDescent="0.4">
      <c r="A223" t="s">
        <v>33</v>
      </c>
      <c r="B223" t="s">
        <v>213</v>
      </c>
      <c r="C223" t="s">
        <v>32</v>
      </c>
      <c r="D223" t="s">
        <v>397</v>
      </c>
      <c r="E223" t="s">
        <v>293</v>
      </c>
      <c r="F223" t="str">
        <f t="shared" si="5"/>
        <v>上級女子中３中学生 カデット女子-33キョルギ</v>
      </c>
      <c r="G223" s="2" t="s">
        <v>336</v>
      </c>
    </row>
    <row r="224" spans="1:7" x14ac:dyDescent="0.4">
      <c r="A224" t="s">
        <v>33</v>
      </c>
      <c r="B224" t="s">
        <v>213</v>
      </c>
      <c r="C224" t="s">
        <v>32</v>
      </c>
      <c r="D224" t="s">
        <v>398</v>
      </c>
      <c r="E224" t="s">
        <v>293</v>
      </c>
      <c r="F224" t="str">
        <f t="shared" si="5"/>
        <v>上級女子中３中学生 カデット女子-41キョルギ</v>
      </c>
      <c r="G224" s="2" t="s">
        <v>337</v>
      </c>
    </row>
    <row r="225" spans="1:7" x14ac:dyDescent="0.4">
      <c r="A225" t="s">
        <v>33</v>
      </c>
      <c r="B225" t="s">
        <v>213</v>
      </c>
      <c r="C225" t="s">
        <v>32</v>
      </c>
      <c r="D225" t="s">
        <v>399</v>
      </c>
      <c r="E225" t="s">
        <v>293</v>
      </c>
      <c r="F225" t="str">
        <f t="shared" si="5"/>
        <v>上級女子中３中学生 カデット女子-47キョルギ</v>
      </c>
      <c r="G225" s="2" t="s">
        <v>338</v>
      </c>
    </row>
    <row r="226" spans="1:7" x14ac:dyDescent="0.4">
      <c r="A226" t="s">
        <v>33</v>
      </c>
      <c r="B226" t="s">
        <v>213</v>
      </c>
      <c r="C226" t="s">
        <v>32</v>
      </c>
      <c r="D226" t="s">
        <v>400</v>
      </c>
      <c r="E226" t="s">
        <v>293</v>
      </c>
      <c r="F226" t="str">
        <f t="shared" si="5"/>
        <v>上級女子中３中学生 カデット女子-55キョルギ</v>
      </c>
      <c r="G226" s="2" t="s">
        <v>339</v>
      </c>
    </row>
    <row r="227" spans="1:7" x14ac:dyDescent="0.4">
      <c r="A227" t="s">
        <v>33</v>
      </c>
      <c r="B227" t="s">
        <v>213</v>
      </c>
      <c r="C227" t="s">
        <v>32</v>
      </c>
      <c r="D227" t="s">
        <v>401</v>
      </c>
      <c r="E227" t="s">
        <v>293</v>
      </c>
      <c r="F227" t="str">
        <f t="shared" si="5"/>
        <v>上級女子中３中学生 カデット女子-59キョルギ</v>
      </c>
      <c r="G227" s="2" t="s">
        <v>340</v>
      </c>
    </row>
    <row r="228" spans="1:7" x14ac:dyDescent="0.4">
      <c r="A228" t="s">
        <v>33</v>
      </c>
      <c r="B228" t="s">
        <v>213</v>
      </c>
      <c r="C228" t="s">
        <v>32</v>
      </c>
      <c r="D228" t="s">
        <v>402</v>
      </c>
      <c r="E228" t="s">
        <v>293</v>
      </c>
      <c r="F228" t="str">
        <f t="shared" si="5"/>
        <v>上級女子中３中学生 カデット女子+59キョルギ</v>
      </c>
      <c r="G228" s="2" t="s">
        <v>341</v>
      </c>
    </row>
    <row r="229" spans="1:7" x14ac:dyDescent="0.4">
      <c r="A229" t="s">
        <v>135</v>
      </c>
      <c r="B229" t="s">
        <v>131</v>
      </c>
      <c r="C229" t="s">
        <v>32</v>
      </c>
      <c r="D229" t="s">
        <v>455</v>
      </c>
      <c r="E229" t="s">
        <v>293</v>
      </c>
      <c r="F229" t="str">
        <f t="shared" si="5"/>
        <v>初級男子中３中学生 ジュニア男子-48キョルギ</v>
      </c>
      <c r="G229" s="2" t="s">
        <v>473</v>
      </c>
    </row>
    <row r="230" spans="1:7" x14ac:dyDescent="0.4">
      <c r="A230" t="s">
        <v>135</v>
      </c>
      <c r="B230" t="s">
        <v>131</v>
      </c>
      <c r="C230" t="s">
        <v>32</v>
      </c>
      <c r="D230" t="s">
        <v>457</v>
      </c>
      <c r="E230" t="s">
        <v>293</v>
      </c>
      <c r="F230" t="str">
        <f t="shared" si="5"/>
        <v>初級男子中３中学生 ジュニア男子-55キョルギ</v>
      </c>
      <c r="G230" s="2" t="s">
        <v>475</v>
      </c>
    </row>
    <row r="231" spans="1:7" x14ac:dyDescent="0.4">
      <c r="A231" t="s">
        <v>135</v>
      </c>
      <c r="B231" t="s">
        <v>131</v>
      </c>
      <c r="C231" t="s">
        <v>32</v>
      </c>
      <c r="D231" t="s">
        <v>459</v>
      </c>
      <c r="E231" t="s">
        <v>293</v>
      </c>
      <c r="F231" t="str">
        <f t="shared" si="5"/>
        <v>初級男子中３中学生 ジュニア男子-63キョルギ</v>
      </c>
      <c r="G231" s="2" t="s">
        <v>477</v>
      </c>
    </row>
    <row r="232" spans="1:7" x14ac:dyDescent="0.4">
      <c r="A232" t="s">
        <v>135</v>
      </c>
      <c r="B232" t="s">
        <v>131</v>
      </c>
      <c r="C232" t="s">
        <v>32</v>
      </c>
      <c r="D232" t="s">
        <v>438</v>
      </c>
      <c r="E232" t="s">
        <v>293</v>
      </c>
      <c r="F232" t="str">
        <f t="shared" si="5"/>
        <v>初級男子中３中学生 ジュニア男子-73キョルギ</v>
      </c>
      <c r="G232" s="2" t="s">
        <v>479</v>
      </c>
    </row>
    <row r="233" spans="1:7" x14ac:dyDescent="0.4">
      <c r="A233" t="s">
        <v>135</v>
      </c>
      <c r="B233" t="s">
        <v>131</v>
      </c>
      <c r="C233" t="s">
        <v>32</v>
      </c>
      <c r="D233" t="s">
        <v>462</v>
      </c>
      <c r="E233" t="s">
        <v>293</v>
      </c>
      <c r="F233" t="str">
        <f t="shared" si="5"/>
        <v>初級男子中３中学生 ジュニア男子+73キョルギ</v>
      </c>
      <c r="G233" s="2" t="s">
        <v>481</v>
      </c>
    </row>
    <row r="234" spans="1:7" x14ac:dyDescent="0.4">
      <c r="A234" t="s">
        <v>145</v>
      </c>
      <c r="B234" t="s">
        <v>131</v>
      </c>
      <c r="C234" t="s">
        <v>32</v>
      </c>
      <c r="D234" t="s">
        <v>455</v>
      </c>
      <c r="E234" t="s">
        <v>293</v>
      </c>
      <c r="F234" t="str">
        <f t="shared" si="5"/>
        <v>上級男子中３中学生 ジュニア男子-48キョルギ</v>
      </c>
      <c r="G234" s="2" t="s">
        <v>474</v>
      </c>
    </row>
    <row r="235" spans="1:7" x14ac:dyDescent="0.4">
      <c r="A235" t="s">
        <v>145</v>
      </c>
      <c r="B235" t="s">
        <v>131</v>
      </c>
      <c r="C235" t="s">
        <v>32</v>
      </c>
      <c r="D235" t="s">
        <v>457</v>
      </c>
      <c r="E235" t="s">
        <v>293</v>
      </c>
      <c r="F235" t="str">
        <f t="shared" si="5"/>
        <v>上級男子中３中学生 ジュニア男子-55キョルギ</v>
      </c>
      <c r="G235" s="2" t="s">
        <v>476</v>
      </c>
    </row>
    <row r="236" spans="1:7" x14ac:dyDescent="0.4">
      <c r="A236" t="s">
        <v>145</v>
      </c>
      <c r="B236" t="s">
        <v>131</v>
      </c>
      <c r="C236" t="s">
        <v>32</v>
      </c>
      <c r="D236" t="s">
        <v>459</v>
      </c>
      <c r="E236" t="s">
        <v>293</v>
      </c>
      <c r="F236" t="str">
        <f t="shared" si="5"/>
        <v>上級男子中３中学生 ジュニア男子-63キョルギ</v>
      </c>
      <c r="G236" s="2" t="s">
        <v>478</v>
      </c>
    </row>
    <row r="237" spans="1:7" x14ac:dyDescent="0.4">
      <c r="A237" t="s">
        <v>145</v>
      </c>
      <c r="B237" t="s">
        <v>131</v>
      </c>
      <c r="C237" t="s">
        <v>32</v>
      </c>
      <c r="D237" t="s">
        <v>438</v>
      </c>
      <c r="E237" t="s">
        <v>293</v>
      </c>
      <c r="F237" t="str">
        <f t="shared" si="5"/>
        <v>上級男子中３中学生 ジュニア男子-73キョルギ</v>
      </c>
      <c r="G237" s="2" t="s">
        <v>480</v>
      </c>
    </row>
    <row r="238" spans="1:7" x14ac:dyDescent="0.4">
      <c r="A238" t="s">
        <v>145</v>
      </c>
      <c r="B238" t="s">
        <v>131</v>
      </c>
      <c r="C238" t="s">
        <v>32</v>
      </c>
      <c r="D238" t="s">
        <v>462</v>
      </c>
      <c r="E238" t="s">
        <v>293</v>
      </c>
      <c r="F238" t="str">
        <f t="shared" si="5"/>
        <v>上級男子中３中学生 ジュニア男子+73キョルギ</v>
      </c>
      <c r="G238" s="2" t="s">
        <v>482</v>
      </c>
    </row>
    <row r="239" spans="1:7" x14ac:dyDescent="0.4">
      <c r="A239" t="s">
        <v>135</v>
      </c>
      <c r="B239" t="s">
        <v>213</v>
      </c>
      <c r="C239" t="s">
        <v>32</v>
      </c>
      <c r="D239" t="s">
        <v>464</v>
      </c>
      <c r="E239" t="s">
        <v>293</v>
      </c>
      <c r="F239" t="str">
        <f t="shared" si="5"/>
        <v>初級女子中３中学生 ジュニア女子-44キョルギ</v>
      </c>
      <c r="G239" s="2" t="s">
        <v>483</v>
      </c>
    </row>
    <row r="240" spans="1:7" x14ac:dyDescent="0.4">
      <c r="A240" t="s">
        <v>135</v>
      </c>
      <c r="B240" t="s">
        <v>213</v>
      </c>
      <c r="C240" t="s">
        <v>32</v>
      </c>
      <c r="D240" t="s">
        <v>466</v>
      </c>
      <c r="E240" t="s">
        <v>293</v>
      </c>
      <c r="F240" t="str">
        <f t="shared" si="5"/>
        <v>初級女子中３中学生 ジュニア女子-49キョルギ</v>
      </c>
      <c r="G240" s="2" t="s">
        <v>485</v>
      </c>
    </row>
    <row r="241" spans="1:7" x14ac:dyDescent="0.4">
      <c r="A241" t="s">
        <v>135</v>
      </c>
      <c r="B241" t="s">
        <v>213</v>
      </c>
      <c r="C241" t="s">
        <v>32</v>
      </c>
      <c r="D241" t="s">
        <v>468</v>
      </c>
      <c r="E241" t="s">
        <v>293</v>
      </c>
      <c r="F241" t="str">
        <f t="shared" si="5"/>
        <v>初級女子中３中学生 ジュニア女子-55キョルギ</v>
      </c>
      <c r="G241" s="2" t="s">
        <v>487</v>
      </c>
    </row>
    <row r="242" spans="1:7" x14ac:dyDescent="0.4">
      <c r="A242" t="s">
        <v>135</v>
      </c>
      <c r="B242" t="s">
        <v>213</v>
      </c>
      <c r="C242" t="s">
        <v>32</v>
      </c>
      <c r="D242" t="s">
        <v>469</v>
      </c>
      <c r="E242" t="s">
        <v>293</v>
      </c>
      <c r="F242" t="str">
        <f t="shared" si="5"/>
        <v>初級女子中３中学生 ジュニア女子-63キョルギ</v>
      </c>
      <c r="G242" s="2" t="s">
        <v>488</v>
      </c>
    </row>
    <row r="243" spans="1:7" x14ac:dyDescent="0.4">
      <c r="A243" t="s">
        <v>135</v>
      </c>
      <c r="B243" t="s">
        <v>213</v>
      </c>
      <c r="C243" t="s">
        <v>32</v>
      </c>
      <c r="D243" t="s">
        <v>471</v>
      </c>
      <c r="E243" t="s">
        <v>293</v>
      </c>
      <c r="F243" t="str">
        <f t="shared" si="5"/>
        <v>初級女子中３中学生 ジュニア女子+63キョルギ</v>
      </c>
      <c r="G243" s="2" t="s">
        <v>491</v>
      </c>
    </row>
    <row r="244" spans="1:7" x14ac:dyDescent="0.4">
      <c r="A244" t="s">
        <v>145</v>
      </c>
      <c r="B244" t="s">
        <v>213</v>
      </c>
      <c r="C244" t="s">
        <v>32</v>
      </c>
      <c r="D244" t="s">
        <v>464</v>
      </c>
      <c r="E244" t="s">
        <v>293</v>
      </c>
      <c r="F244" t="str">
        <f t="shared" si="5"/>
        <v>上級女子中３中学生 ジュニア女子-44キョルギ</v>
      </c>
      <c r="G244" s="2" t="s">
        <v>484</v>
      </c>
    </row>
    <row r="245" spans="1:7" x14ac:dyDescent="0.4">
      <c r="A245" t="s">
        <v>145</v>
      </c>
      <c r="B245" t="s">
        <v>213</v>
      </c>
      <c r="C245" t="s">
        <v>32</v>
      </c>
      <c r="D245" t="s">
        <v>466</v>
      </c>
      <c r="E245" t="s">
        <v>293</v>
      </c>
      <c r="F245" t="str">
        <f t="shared" si="5"/>
        <v>上級女子中３中学生 ジュニア女子-49キョルギ</v>
      </c>
      <c r="G245" s="2" t="s">
        <v>486</v>
      </c>
    </row>
    <row r="246" spans="1:7" x14ac:dyDescent="0.4">
      <c r="A246" t="s">
        <v>145</v>
      </c>
      <c r="B246" t="s">
        <v>213</v>
      </c>
      <c r="C246" t="s">
        <v>32</v>
      </c>
      <c r="D246" t="s">
        <v>468</v>
      </c>
      <c r="E246" t="s">
        <v>293</v>
      </c>
      <c r="F246" t="str">
        <f t="shared" si="5"/>
        <v>上級女子中３中学生 ジュニア女子-55キョルギ</v>
      </c>
      <c r="G246" s="2" t="s">
        <v>489</v>
      </c>
    </row>
    <row r="247" spans="1:7" x14ac:dyDescent="0.4">
      <c r="A247" t="s">
        <v>145</v>
      </c>
      <c r="B247" t="s">
        <v>213</v>
      </c>
      <c r="C247" t="s">
        <v>32</v>
      </c>
      <c r="D247" t="s">
        <v>469</v>
      </c>
      <c r="E247" t="s">
        <v>293</v>
      </c>
      <c r="F247" t="str">
        <f t="shared" si="5"/>
        <v>上級女子中３中学生 ジュニア女子-63キョルギ</v>
      </c>
      <c r="G247" s="2" t="s">
        <v>490</v>
      </c>
    </row>
    <row r="248" spans="1:7" x14ac:dyDescent="0.4">
      <c r="A248" t="s">
        <v>145</v>
      </c>
      <c r="B248" t="s">
        <v>213</v>
      </c>
      <c r="C248" t="s">
        <v>32</v>
      </c>
      <c r="D248" t="s">
        <v>471</v>
      </c>
      <c r="E248" t="s">
        <v>293</v>
      </c>
      <c r="F248" t="str">
        <f t="shared" si="5"/>
        <v>上級女子中３中学生 ジュニア女子+63キョルギ</v>
      </c>
      <c r="G248" s="2" t="s">
        <v>492</v>
      </c>
    </row>
    <row r="249" spans="1:7" x14ac:dyDescent="0.4">
      <c r="A249" t="s">
        <v>135</v>
      </c>
      <c r="B249" t="s">
        <v>131</v>
      </c>
      <c r="C249" t="s">
        <v>241</v>
      </c>
      <c r="D249" t="s">
        <v>456</v>
      </c>
      <c r="E249" t="s">
        <v>293</v>
      </c>
      <c r="F249" t="str">
        <f t="shared" si="5"/>
        <v>初級男子高１高校生 ジュニア男子-48キョルギ</v>
      </c>
      <c r="G249" s="2" t="s">
        <v>473</v>
      </c>
    </row>
    <row r="250" spans="1:7" x14ac:dyDescent="0.4">
      <c r="A250" t="s">
        <v>135</v>
      </c>
      <c r="B250" t="s">
        <v>131</v>
      </c>
      <c r="C250" t="s">
        <v>241</v>
      </c>
      <c r="D250" t="s">
        <v>458</v>
      </c>
      <c r="E250" t="s">
        <v>293</v>
      </c>
      <c r="F250" t="str">
        <f t="shared" si="5"/>
        <v>初級男子高１高校生 ジュニア男子-55キョルギ</v>
      </c>
      <c r="G250" s="2" t="s">
        <v>475</v>
      </c>
    </row>
    <row r="251" spans="1:7" x14ac:dyDescent="0.4">
      <c r="A251" t="s">
        <v>135</v>
      </c>
      <c r="B251" t="s">
        <v>131</v>
      </c>
      <c r="C251" t="s">
        <v>241</v>
      </c>
      <c r="D251" t="s">
        <v>460</v>
      </c>
      <c r="E251" t="s">
        <v>293</v>
      </c>
      <c r="F251" t="str">
        <f t="shared" si="5"/>
        <v>初級男子高１高校生 ジュニア男子-63キョルギ</v>
      </c>
      <c r="G251" s="2" t="s">
        <v>477</v>
      </c>
    </row>
    <row r="252" spans="1:7" x14ac:dyDescent="0.4">
      <c r="A252" t="s">
        <v>135</v>
      </c>
      <c r="B252" t="s">
        <v>131</v>
      </c>
      <c r="C252" t="s">
        <v>241</v>
      </c>
      <c r="D252" t="s">
        <v>461</v>
      </c>
      <c r="E252" t="s">
        <v>293</v>
      </c>
      <c r="F252" t="str">
        <f t="shared" si="5"/>
        <v>初級男子高１高校生 ジュニア男子-73キョルギ</v>
      </c>
      <c r="G252" s="2" t="s">
        <v>479</v>
      </c>
    </row>
    <row r="253" spans="1:7" x14ac:dyDescent="0.4">
      <c r="A253" t="s">
        <v>135</v>
      </c>
      <c r="B253" t="s">
        <v>131</v>
      </c>
      <c r="C253" t="s">
        <v>241</v>
      </c>
      <c r="D253" t="s">
        <v>463</v>
      </c>
      <c r="E253" t="s">
        <v>293</v>
      </c>
      <c r="F253" t="str">
        <f t="shared" si="5"/>
        <v>初級男子高１高校生 ジュニア男子+73キョルギ</v>
      </c>
      <c r="G253" s="2" t="s">
        <v>481</v>
      </c>
    </row>
    <row r="254" spans="1:7" x14ac:dyDescent="0.4">
      <c r="A254" t="s">
        <v>135</v>
      </c>
      <c r="B254" t="s">
        <v>131</v>
      </c>
      <c r="C254" t="s">
        <v>242</v>
      </c>
      <c r="D254" t="s">
        <v>456</v>
      </c>
      <c r="E254" t="s">
        <v>293</v>
      </c>
      <c r="F254" t="str">
        <f t="shared" si="5"/>
        <v>初級男子高２高校生 ジュニア男子-48キョルギ</v>
      </c>
      <c r="G254" s="2" t="s">
        <v>473</v>
      </c>
    </row>
    <row r="255" spans="1:7" x14ac:dyDescent="0.4">
      <c r="A255" t="s">
        <v>135</v>
      </c>
      <c r="B255" t="s">
        <v>131</v>
      </c>
      <c r="C255" t="s">
        <v>242</v>
      </c>
      <c r="D255" t="s">
        <v>458</v>
      </c>
      <c r="E255" t="s">
        <v>293</v>
      </c>
      <c r="F255" t="str">
        <f t="shared" si="5"/>
        <v>初級男子高２高校生 ジュニア男子-55キョルギ</v>
      </c>
      <c r="G255" s="2" t="s">
        <v>475</v>
      </c>
    </row>
    <row r="256" spans="1:7" x14ac:dyDescent="0.4">
      <c r="A256" t="s">
        <v>135</v>
      </c>
      <c r="B256" t="s">
        <v>131</v>
      </c>
      <c r="C256" t="s">
        <v>242</v>
      </c>
      <c r="D256" t="s">
        <v>460</v>
      </c>
      <c r="E256" t="s">
        <v>293</v>
      </c>
      <c r="F256" t="str">
        <f t="shared" si="5"/>
        <v>初級男子高２高校生 ジュニア男子-63キョルギ</v>
      </c>
      <c r="G256" s="2" t="s">
        <v>477</v>
      </c>
    </row>
    <row r="257" spans="1:7" x14ac:dyDescent="0.4">
      <c r="A257" t="s">
        <v>135</v>
      </c>
      <c r="B257" t="s">
        <v>131</v>
      </c>
      <c r="C257" t="s">
        <v>242</v>
      </c>
      <c r="D257" t="s">
        <v>461</v>
      </c>
      <c r="E257" t="s">
        <v>293</v>
      </c>
      <c r="F257" t="str">
        <f t="shared" si="5"/>
        <v>初級男子高２高校生 ジュニア男子-73キョルギ</v>
      </c>
      <c r="G257" s="2" t="s">
        <v>479</v>
      </c>
    </row>
    <row r="258" spans="1:7" x14ac:dyDescent="0.4">
      <c r="A258" t="s">
        <v>135</v>
      </c>
      <c r="B258" t="s">
        <v>131</v>
      </c>
      <c r="C258" t="s">
        <v>242</v>
      </c>
      <c r="D258" t="s">
        <v>463</v>
      </c>
      <c r="E258" t="s">
        <v>293</v>
      </c>
      <c r="F258" t="str">
        <f t="shared" si="5"/>
        <v>初級男子高２高校生 ジュニア男子+73キョルギ</v>
      </c>
      <c r="G258" s="2" t="s">
        <v>481</v>
      </c>
    </row>
    <row r="259" spans="1:7" x14ac:dyDescent="0.4">
      <c r="A259" t="s">
        <v>135</v>
      </c>
      <c r="B259" t="s">
        <v>131</v>
      </c>
      <c r="C259" t="s">
        <v>243</v>
      </c>
      <c r="D259" t="s">
        <v>456</v>
      </c>
      <c r="E259" t="s">
        <v>293</v>
      </c>
      <c r="F259" t="str">
        <f t="shared" ref="F259:F322" si="6">A259&amp;B259&amp;C259&amp;D259&amp;E259</f>
        <v>初級男子高３高校生 ジュニア男子-48キョルギ</v>
      </c>
      <c r="G259" s="2" t="s">
        <v>473</v>
      </c>
    </row>
    <row r="260" spans="1:7" x14ac:dyDescent="0.4">
      <c r="A260" t="s">
        <v>135</v>
      </c>
      <c r="B260" t="s">
        <v>131</v>
      </c>
      <c r="C260" t="s">
        <v>243</v>
      </c>
      <c r="D260" t="s">
        <v>458</v>
      </c>
      <c r="E260" t="s">
        <v>293</v>
      </c>
      <c r="F260" t="str">
        <f t="shared" si="6"/>
        <v>初級男子高３高校生 ジュニア男子-55キョルギ</v>
      </c>
      <c r="G260" s="2" t="s">
        <v>475</v>
      </c>
    </row>
    <row r="261" spans="1:7" x14ac:dyDescent="0.4">
      <c r="A261" t="s">
        <v>135</v>
      </c>
      <c r="B261" t="s">
        <v>131</v>
      </c>
      <c r="C261" t="s">
        <v>243</v>
      </c>
      <c r="D261" t="s">
        <v>460</v>
      </c>
      <c r="E261" t="s">
        <v>293</v>
      </c>
      <c r="F261" t="str">
        <f t="shared" si="6"/>
        <v>初級男子高３高校生 ジュニア男子-63キョルギ</v>
      </c>
      <c r="G261" s="2" t="s">
        <v>477</v>
      </c>
    </row>
    <row r="262" spans="1:7" x14ac:dyDescent="0.4">
      <c r="A262" t="s">
        <v>135</v>
      </c>
      <c r="B262" t="s">
        <v>131</v>
      </c>
      <c r="C262" t="s">
        <v>243</v>
      </c>
      <c r="D262" t="s">
        <v>461</v>
      </c>
      <c r="E262" t="s">
        <v>293</v>
      </c>
      <c r="F262" t="str">
        <f t="shared" si="6"/>
        <v>初級男子高３高校生 ジュニア男子-73キョルギ</v>
      </c>
      <c r="G262" s="2" t="s">
        <v>479</v>
      </c>
    </row>
    <row r="263" spans="1:7" x14ac:dyDescent="0.4">
      <c r="A263" t="s">
        <v>135</v>
      </c>
      <c r="B263" t="s">
        <v>131</v>
      </c>
      <c r="C263" t="s">
        <v>243</v>
      </c>
      <c r="D263" t="s">
        <v>463</v>
      </c>
      <c r="E263" t="s">
        <v>293</v>
      </c>
      <c r="F263" t="str">
        <f t="shared" si="6"/>
        <v>初級男子高３高校生 ジュニア男子+73キョルギ</v>
      </c>
      <c r="G263" s="2" t="s">
        <v>481</v>
      </c>
    </row>
    <row r="264" spans="1:7" x14ac:dyDescent="0.4">
      <c r="A264" t="s">
        <v>135</v>
      </c>
      <c r="B264" t="s">
        <v>213</v>
      </c>
      <c r="C264" t="s">
        <v>241</v>
      </c>
      <c r="D264" t="s">
        <v>465</v>
      </c>
      <c r="E264" t="s">
        <v>293</v>
      </c>
      <c r="F264" t="str">
        <f t="shared" si="6"/>
        <v>初級女子高１高校生 ジュニア女子-44キョルギ</v>
      </c>
      <c r="G264" s="2" t="s">
        <v>483</v>
      </c>
    </row>
    <row r="265" spans="1:7" x14ac:dyDescent="0.4">
      <c r="A265" t="s">
        <v>135</v>
      </c>
      <c r="B265" t="s">
        <v>213</v>
      </c>
      <c r="C265" t="s">
        <v>241</v>
      </c>
      <c r="D265" t="s">
        <v>467</v>
      </c>
      <c r="E265" t="s">
        <v>293</v>
      </c>
      <c r="F265" t="str">
        <f t="shared" si="6"/>
        <v>初級女子高１高校生 ジュニア女子-49キョルギ</v>
      </c>
      <c r="G265" s="2" t="s">
        <v>485</v>
      </c>
    </row>
    <row r="266" spans="1:7" x14ac:dyDescent="0.4">
      <c r="A266" t="s">
        <v>135</v>
      </c>
      <c r="B266" t="s">
        <v>213</v>
      </c>
      <c r="C266" t="s">
        <v>241</v>
      </c>
      <c r="D266" t="s">
        <v>452</v>
      </c>
      <c r="E266" t="s">
        <v>293</v>
      </c>
      <c r="F266" t="str">
        <f t="shared" si="6"/>
        <v>初級女子高１高校生 ジュニア女子-55キョルギ</v>
      </c>
      <c r="G266" s="2" t="s">
        <v>487</v>
      </c>
    </row>
    <row r="267" spans="1:7" x14ac:dyDescent="0.4">
      <c r="A267" t="s">
        <v>135</v>
      </c>
      <c r="B267" t="s">
        <v>213</v>
      </c>
      <c r="C267" t="s">
        <v>241</v>
      </c>
      <c r="D267" t="s">
        <v>470</v>
      </c>
      <c r="E267" t="s">
        <v>293</v>
      </c>
      <c r="F267" t="str">
        <f t="shared" si="6"/>
        <v>初級女子高１高校生 ジュニア女子-63キョルギ</v>
      </c>
      <c r="G267" s="2" t="s">
        <v>488</v>
      </c>
    </row>
    <row r="268" spans="1:7" x14ac:dyDescent="0.4">
      <c r="A268" t="s">
        <v>135</v>
      </c>
      <c r="B268" t="s">
        <v>213</v>
      </c>
      <c r="C268" t="s">
        <v>241</v>
      </c>
      <c r="D268" t="s">
        <v>472</v>
      </c>
      <c r="E268" t="s">
        <v>293</v>
      </c>
      <c r="F268" t="str">
        <f t="shared" si="6"/>
        <v>初級女子高１高校生 ジュニア女子+63キョルギ</v>
      </c>
      <c r="G268" s="2" t="s">
        <v>491</v>
      </c>
    </row>
    <row r="269" spans="1:7" x14ac:dyDescent="0.4">
      <c r="A269" t="s">
        <v>135</v>
      </c>
      <c r="B269" t="s">
        <v>213</v>
      </c>
      <c r="C269" t="s">
        <v>242</v>
      </c>
      <c r="D269" t="s">
        <v>465</v>
      </c>
      <c r="E269" t="s">
        <v>293</v>
      </c>
      <c r="F269" t="str">
        <f t="shared" si="6"/>
        <v>初級女子高２高校生 ジュニア女子-44キョルギ</v>
      </c>
      <c r="G269" s="2" t="s">
        <v>483</v>
      </c>
    </row>
    <row r="270" spans="1:7" x14ac:dyDescent="0.4">
      <c r="A270" t="s">
        <v>135</v>
      </c>
      <c r="B270" t="s">
        <v>213</v>
      </c>
      <c r="C270" t="s">
        <v>242</v>
      </c>
      <c r="D270" t="s">
        <v>467</v>
      </c>
      <c r="E270" t="s">
        <v>293</v>
      </c>
      <c r="F270" t="str">
        <f t="shared" si="6"/>
        <v>初級女子高２高校生 ジュニア女子-49キョルギ</v>
      </c>
      <c r="G270" s="2" t="s">
        <v>485</v>
      </c>
    </row>
    <row r="271" spans="1:7" x14ac:dyDescent="0.4">
      <c r="A271" t="s">
        <v>135</v>
      </c>
      <c r="B271" t="s">
        <v>213</v>
      </c>
      <c r="C271" t="s">
        <v>242</v>
      </c>
      <c r="D271" t="s">
        <v>452</v>
      </c>
      <c r="E271" t="s">
        <v>293</v>
      </c>
      <c r="F271" t="str">
        <f t="shared" si="6"/>
        <v>初級女子高２高校生 ジュニア女子-55キョルギ</v>
      </c>
      <c r="G271" s="2" t="s">
        <v>487</v>
      </c>
    </row>
    <row r="272" spans="1:7" x14ac:dyDescent="0.4">
      <c r="A272" t="s">
        <v>135</v>
      </c>
      <c r="B272" t="s">
        <v>213</v>
      </c>
      <c r="C272" t="s">
        <v>242</v>
      </c>
      <c r="D272" t="s">
        <v>470</v>
      </c>
      <c r="E272" t="s">
        <v>293</v>
      </c>
      <c r="F272" t="str">
        <f t="shared" si="6"/>
        <v>初級女子高２高校生 ジュニア女子-63キョルギ</v>
      </c>
      <c r="G272" s="2" t="s">
        <v>488</v>
      </c>
    </row>
    <row r="273" spans="1:7" x14ac:dyDescent="0.4">
      <c r="A273" t="s">
        <v>135</v>
      </c>
      <c r="B273" t="s">
        <v>213</v>
      </c>
      <c r="C273" t="s">
        <v>242</v>
      </c>
      <c r="D273" t="s">
        <v>472</v>
      </c>
      <c r="E273" t="s">
        <v>293</v>
      </c>
      <c r="F273" t="str">
        <f t="shared" si="6"/>
        <v>初級女子高２高校生 ジュニア女子+63キョルギ</v>
      </c>
      <c r="G273" s="2" t="s">
        <v>491</v>
      </c>
    </row>
    <row r="274" spans="1:7" x14ac:dyDescent="0.4">
      <c r="A274" t="s">
        <v>135</v>
      </c>
      <c r="B274" t="s">
        <v>213</v>
      </c>
      <c r="C274" t="s">
        <v>243</v>
      </c>
      <c r="D274" t="s">
        <v>465</v>
      </c>
      <c r="E274" t="s">
        <v>293</v>
      </c>
      <c r="F274" t="str">
        <f t="shared" si="6"/>
        <v>初級女子高３高校生 ジュニア女子-44キョルギ</v>
      </c>
      <c r="G274" s="2" t="s">
        <v>483</v>
      </c>
    </row>
    <row r="275" spans="1:7" x14ac:dyDescent="0.4">
      <c r="A275" t="s">
        <v>135</v>
      </c>
      <c r="B275" t="s">
        <v>213</v>
      </c>
      <c r="C275" t="s">
        <v>243</v>
      </c>
      <c r="D275" t="s">
        <v>467</v>
      </c>
      <c r="E275" t="s">
        <v>293</v>
      </c>
      <c r="F275" t="str">
        <f t="shared" si="6"/>
        <v>初級女子高３高校生 ジュニア女子-49キョルギ</v>
      </c>
      <c r="G275" s="2" t="s">
        <v>485</v>
      </c>
    </row>
    <row r="276" spans="1:7" x14ac:dyDescent="0.4">
      <c r="A276" t="s">
        <v>135</v>
      </c>
      <c r="B276" t="s">
        <v>213</v>
      </c>
      <c r="C276" t="s">
        <v>243</v>
      </c>
      <c r="D276" t="s">
        <v>452</v>
      </c>
      <c r="E276" t="s">
        <v>293</v>
      </c>
      <c r="F276" t="str">
        <f t="shared" si="6"/>
        <v>初級女子高３高校生 ジュニア女子-55キョルギ</v>
      </c>
      <c r="G276" s="2" t="s">
        <v>487</v>
      </c>
    </row>
    <row r="277" spans="1:7" x14ac:dyDescent="0.4">
      <c r="A277" t="s">
        <v>135</v>
      </c>
      <c r="B277" t="s">
        <v>213</v>
      </c>
      <c r="C277" t="s">
        <v>243</v>
      </c>
      <c r="D277" t="s">
        <v>470</v>
      </c>
      <c r="E277" t="s">
        <v>293</v>
      </c>
      <c r="F277" t="str">
        <f t="shared" si="6"/>
        <v>初級女子高３高校生 ジュニア女子-63キョルギ</v>
      </c>
      <c r="G277" s="2" t="s">
        <v>488</v>
      </c>
    </row>
    <row r="278" spans="1:7" x14ac:dyDescent="0.4">
      <c r="A278" t="s">
        <v>135</v>
      </c>
      <c r="B278" t="s">
        <v>213</v>
      </c>
      <c r="C278" t="s">
        <v>243</v>
      </c>
      <c r="D278" t="s">
        <v>472</v>
      </c>
      <c r="E278" t="s">
        <v>293</v>
      </c>
      <c r="F278" t="str">
        <f t="shared" si="6"/>
        <v>初級女子高３高校生 ジュニア女子+63キョルギ</v>
      </c>
      <c r="G278" s="2" t="s">
        <v>491</v>
      </c>
    </row>
    <row r="279" spans="1:7" x14ac:dyDescent="0.4">
      <c r="A279" t="s">
        <v>201</v>
      </c>
      <c r="B279" t="s">
        <v>131</v>
      </c>
      <c r="C279" t="s">
        <v>241</v>
      </c>
      <c r="D279" t="s">
        <v>456</v>
      </c>
      <c r="E279" t="s">
        <v>293</v>
      </c>
      <c r="F279" t="str">
        <f t="shared" si="6"/>
        <v>上級男子高１高校生 ジュニア男子-48キョルギ</v>
      </c>
      <c r="G279" s="2" t="s">
        <v>474</v>
      </c>
    </row>
    <row r="280" spans="1:7" x14ac:dyDescent="0.4">
      <c r="A280" t="s">
        <v>201</v>
      </c>
      <c r="B280" t="s">
        <v>131</v>
      </c>
      <c r="C280" t="s">
        <v>241</v>
      </c>
      <c r="D280" t="s">
        <v>458</v>
      </c>
      <c r="E280" t="s">
        <v>293</v>
      </c>
      <c r="F280" t="str">
        <f t="shared" si="6"/>
        <v>上級男子高１高校生 ジュニア男子-55キョルギ</v>
      </c>
      <c r="G280" s="2" t="s">
        <v>476</v>
      </c>
    </row>
    <row r="281" spans="1:7" x14ac:dyDescent="0.4">
      <c r="A281" t="s">
        <v>201</v>
      </c>
      <c r="B281" t="s">
        <v>131</v>
      </c>
      <c r="C281" t="s">
        <v>241</v>
      </c>
      <c r="D281" t="s">
        <v>460</v>
      </c>
      <c r="E281" t="s">
        <v>293</v>
      </c>
      <c r="F281" t="str">
        <f t="shared" si="6"/>
        <v>上級男子高１高校生 ジュニア男子-63キョルギ</v>
      </c>
      <c r="G281" s="2" t="s">
        <v>478</v>
      </c>
    </row>
    <row r="282" spans="1:7" x14ac:dyDescent="0.4">
      <c r="A282" t="s">
        <v>201</v>
      </c>
      <c r="B282" t="s">
        <v>131</v>
      </c>
      <c r="C282" t="s">
        <v>241</v>
      </c>
      <c r="D282" t="s">
        <v>461</v>
      </c>
      <c r="E282" t="s">
        <v>293</v>
      </c>
      <c r="F282" t="str">
        <f t="shared" si="6"/>
        <v>上級男子高１高校生 ジュニア男子-73キョルギ</v>
      </c>
      <c r="G282" s="2" t="s">
        <v>480</v>
      </c>
    </row>
    <row r="283" spans="1:7" x14ac:dyDescent="0.4">
      <c r="A283" t="s">
        <v>201</v>
      </c>
      <c r="B283" t="s">
        <v>131</v>
      </c>
      <c r="C283" t="s">
        <v>241</v>
      </c>
      <c r="D283" t="s">
        <v>463</v>
      </c>
      <c r="E283" t="s">
        <v>293</v>
      </c>
      <c r="F283" t="str">
        <f t="shared" si="6"/>
        <v>上級男子高１高校生 ジュニア男子+73キョルギ</v>
      </c>
      <c r="G283" s="2" t="s">
        <v>482</v>
      </c>
    </row>
    <row r="284" spans="1:7" x14ac:dyDescent="0.4">
      <c r="A284" t="s">
        <v>201</v>
      </c>
      <c r="B284" t="s">
        <v>131</v>
      </c>
      <c r="C284" t="s">
        <v>242</v>
      </c>
      <c r="D284" t="s">
        <v>456</v>
      </c>
      <c r="E284" t="s">
        <v>293</v>
      </c>
      <c r="F284" t="str">
        <f t="shared" si="6"/>
        <v>上級男子高２高校生 ジュニア男子-48キョルギ</v>
      </c>
      <c r="G284" s="2" t="s">
        <v>474</v>
      </c>
    </row>
    <row r="285" spans="1:7" x14ac:dyDescent="0.4">
      <c r="A285" t="s">
        <v>201</v>
      </c>
      <c r="B285" t="s">
        <v>131</v>
      </c>
      <c r="C285" t="s">
        <v>242</v>
      </c>
      <c r="D285" t="s">
        <v>458</v>
      </c>
      <c r="E285" t="s">
        <v>293</v>
      </c>
      <c r="F285" t="str">
        <f t="shared" si="6"/>
        <v>上級男子高２高校生 ジュニア男子-55キョルギ</v>
      </c>
      <c r="G285" s="2" t="s">
        <v>476</v>
      </c>
    </row>
    <row r="286" spans="1:7" x14ac:dyDescent="0.4">
      <c r="A286" t="s">
        <v>201</v>
      </c>
      <c r="B286" t="s">
        <v>131</v>
      </c>
      <c r="C286" t="s">
        <v>242</v>
      </c>
      <c r="D286" t="s">
        <v>460</v>
      </c>
      <c r="E286" t="s">
        <v>293</v>
      </c>
      <c r="F286" t="str">
        <f t="shared" si="6"/>
        <v>上級男子高２高校生 ジュニア男子-63キョルギ</v>
      </c>
      <c r="G286" s="2" t="s">
        <v>478</v>
      </c>
    </row>
    <row r="287" spans="1:7" x14ac:dyDescent="0.4">
      <c r="A287" t="s">
        <v>201</v>
      </c>
      <c r="B287" t="s">
        <v>131</v>
      </c>
      <c r="C287" t="s">
        <v>242</v>
      </c>
      <c r="D287" t="s">
        <v>461</v>
      </c>
      <c r="E287" t="s">
        <v>293</v>
      </c>
      <c r="F287" t="str">
        <f t="shared" si="6"/>
        <v>上級男子高２高校生 ジュニア男子-73キョルギ</v>
      </c>
      <c r="G287" s="2" t="s">
        <v>480</v>
      </c>
    </row>
    <row r="288" spans="1:7" x14ac:dyDescent="0.4">
      <c r="A288" t="s">
        <v>201</v>
      </c>
      <c r="B288" t="s">
        <v>131</v>
      </c>
      <c r="C288" t="s">
        <v>242</v>
      </c>
      <c r="D288" t="s">
        <v>463</v>
      </c>
      <c r="E288" t="s">
        <v>293</v>
      </c>
      <c r="F288" t="str">
        <f t="shared" si="6"/>
        <v>上級男子高２高校生 ジュニア男子+73キョルギ</v>
      </c>
      <c r="G288" s="2" t="s">
        <v>482</v>
      </c>
    </row>
    <row r="289" spans="1:7" x14ac:dyDescent="0.4">
      <c r="A289" t="s">
        <v>201</v>
      </c>
      <c r="B289" t="s">
        <v>131</v>
      </c>
      <c r="C289" t="s">
        <v>243</v>
      </c>
      <c r="D289" t="s">
        <v>456</v>
      </c>
      <c r="E289" t="s">
        <v>293</v>
      </c>
      <c r="F289" t="str">
        <f t="shared" si="6"/>
        <v>上級男子高３高校生 ジュニア男子-48キョルギ</v>
      </c>
      <c r="G289" s="2" t="s">
        <v>474</v>
      </c>
    </row>
    <row r="290" spans="1:7" x14ac:dyDescent="0.4">
      <c r="A290" t="s">
        <v>201</v>
      </c>
      <c r="B290" t="s">
        <v>131</v>
      </c>
      <c r="C290" t="s">
        <v>243</v>
      </c>
      <c r="D290" t="s">
        <v>458</v>
      </c>
      <c r="E290" t="s">
        <v>293</v>
      </c>
      <c r="F290" t="str">
        <f t="shared" si="6"/>
        <v>上級男子高３高校生 ジュニア男子-55キョルギ</v>
      </c>
      <c r="G290" s="2" t="s">
        <v>476</v>
      </c>
    </row>
    <row r="291" spans="1:7" x14ac:dyDescent="0.4">
      <c r="A291" t="s">
        <v>201</v>
      </c>
      <c r="B291" t="s">
        <v>131</v>
      </c>
      <c r="C291" t="s">
        <v>243</v>
      </c>
      <c r="D291" t="s">
        <v>460</v>
      </c>
      <c r="E291" t="s">
        <v>293</v>
      </c>
      <c r="F291" t="str">
        <f t="shared" si="6"/>
        <v>上級男子高３高校生 ジュニア男子-63キョルギ</v>
      </c>
      <c r="G291" s="2" t="s">
        <v>478</v>
      </c>
    </row>
    <row r="292" spans="1:7" x14ac:dyDescent="0.4">
      <c r="A292" t="s">
        <v>201</v>
      </c>
      <c r="B292" t="s">
        <v>131</v>
      </c>
      <c r="C292" t="s">
        <v>243</v>
      </c>
      <c r="D292" t="s">
        <v>461</v>
      </c>
      <c r="E292" t="s">
        <v>293</v>
      </c>
      <c r="F292" t="str">
        <f t="shared" si="6"/>
        <v>上級男子高３高校生 ジュニア男子-73キョルギ</v>
      </c>
      <c r="G292" s="2" t="s">
        <v>480</v>
      </c>
    </row>
    <row r="293" spans="1:7" x14ac:dyDescent="0.4">
      <c r="A293" t="s">
        <v>201</v>
      </c>
      <c r="B293" t="s">
        <v>131</v>
      </c>
      <c r="C293" t="s">
        <v>243</v>
      </c>
      <c r="D293" t="s">
        <v>463</v>
      </c>
      <c r="E293" t="s">
        <v>293</v>
      </c>
      <c r="F293" t="str">
        <f t="shared" si="6"/>
        <v>上級男子高３高校生 ジュニア男子+73キョルギ</v>
      </c>
      <c r="G293" s="2" t="s">
        <v>482</v>
      </c>
    </row>
    <row r="294" spans="1:7" x14ac:dyDescent="0.4">
      <c r="A294" t="s">
        <v>201</v>
      </c>
      <c r="B294" t="s">
        <v>213</v>
      </c>
      <c r="C294" t="s">
        <v>241</v>
      </c>
      <c r="D294" t="s">
        <v>465</v>
      </c>
      <c r="E294" t="s">
        <v>293</v>
      </c>
      <c r="F294" t="str">
        <f t="shared" si="6"/>
        <v>上級女子高１高校生 ジュニア女子-44キョルギ</v>
      </c>
      <c r="G294" s="2" t="s">
        <v>484</v>
      </c>
    </row>
    <row r="295" spans="1:7" x14ac:dyDescent="0.4">
      <c r="A295" t="s">
        <v>201</v>
      </c>
      <c r="B295" t="s">
        <v>213</v>
      </c>
      <c r="C295" t="s">
        <v>241</v>
      </c>
      <c r="D295" t="s">
        <v>467</v>
      </c>
      <c r="E295" t="s">
        <v>293</v>
      </c>
      <c r="F295" t="str">
        <f t="shared" si="6"/>
        <v>上級女子高１高校生 ジュニア女子-49キョルギ</v>
      </c>
      <c r="G295" s="2" t="s">
        <v>486</v>
      </c>
    </row>
    <row r="296" spans="1:7" x14ac:dyDescent="0.4">
      <c r="A296" t="s">
        <v>201</v>
      </c>
      <c r="B296" t="s">
        <v>213</v>
      </c>
      <c r="C296" t="s">
        <v>241</v>
      </c>
      <c r="D296" t="s">
        <v>452</v>
      </c>
      <c r="E296" t="s">
        <v>293</v>
      </c>
      <c r="F296" t="str">
        <f t="shared" si="6"/>
        <v>上級女子高１高校生 ジュニア女子-55キョルギ</v>
      </c>
      <c r="G296" s="2" t="s">
        <v>489</v>
      </c>
    </row>
    <row r="297" spans="1:7" x14ac:dyDescent="0.4">
      <c r="A297" t="s">
        <v>201</v>
      </c>
      <c r="B297" t="s">
        <v>213</v>
      </c>
      <c r="C297" t="s">
        <v>241</v>
      </c>
      <c r="D297" t="s">
        <v>470</v>
      </c>
      <c r="E297" t="s">
        <v>293</v>
      </c>
      <c r="F297" t="str">
        <f t="shared" si="6"/>
        <v>上級女子高１高校生 ジュニア女子-63キョルギ</v>
      </c>
      <c r="G297" s="2" t="s">
        <v>490</v>
      </c>
    </row>
    <row r="298" spans="1:7" x14ac:dyDescent="0.4">
      <c r="A298" t="s">
        <v>201</v>
      </c>
      <c r="B298" t="s">
        <v>213</v>
      </c>
      <c r="C298" t="s">
        <v>241</v>
      </c>
      <c r="D298" t="s">
        <v>472</v>
      </c>
      <c r="E298" t="s">
        <v>293</v>
      </c>
      <c r="F298" t="str">
        <f t="shared" si="6"/>
        <v>上級女子高１高校生 ジュニア女子+63キョルギ</v>
      </c>
      <c r="G298" s="2" t="s">
        <v>492</v>
      </c>
    </row>
    <row r="299" spans="1:7" x14ac:dyDescent="0.4">
      <c r="A299" t="s">
        <v>201</v>
      </c>
      <c r="B299" t="s">
        <v>213</v>
      </c>
      <c r="C299" t="s">
        <v>242</v>
      </c>
      <c r="D299" t="s">
        <v>465</v>
      </c>
      <c r="E299" t="s">
        <v>293</v>
      </c>
      <c r="F299" t="str">
        <f t="shared" si="6"/>
        <v>上級女子高２高校生 ジュニア女子-44キョルギ</v>
      </c>
      <c r="G299" s="2" t="s">
        <v>484</v>
      </c>
    </row>
    <row r="300" spans="1:7" x14ac:dyDescent="0.4">
      <c r="A300" t="s">
        <v>201</v>
      </c>
      <c r="B300" t="s">
        <v>213</v>
      </c>
      <c r="C300" t="s">
        <v>242</v>
      </c>
      <c r="D300" t="s">
        <v>467</v>
      </c>
      <c r="E300" t="s">
        <v>293</v>
      </c>
      <c r="F300" t="str">
        <f t="shared" si="6"/>
        <v>上級女子高２高校生 ジュニア女子-49キョルギ</v>
      </c>
      <c r="G300" s="2" t="s">
        <v>486</v>
      </c>
    </row>
    <row r="301" spans="1:7" x14ac:dyDescent="0.4">
      <c r="A301" t="s">
        <v>201</v>
      </c>
      <c r="B301" t="s">
        <v>213</v>
      </c>
      <c r="C301" t="s">
        <v>242</v>
      </c>
      <c r="D301" t="s">
        <v>452</v>
      </c>
      <c r="E301" t="s">
        <v>293</v>
      </c>
      <c r="F301" t="str">
        <f t="shared" si="6"/>
        <v>上級女子高２高校生 ジュニア女子-55キョルギ</v>
      </c>
      <c r="G301" s="2" t="s">
        <v>489</v>
      </c>
    </row>
    <row r="302" spans="1:7" x14ac:dyDescent="0.4">
      <c r="A302" t="s">
        <v>201</v>
      </c>
      <c r="B302" t="s">
        <v>213</v>
      </c>
      <c r="C302" t="s">
        <v>242</v>
      </c>
      <c r="D302" t="s">
        <v>470</v>
      </c>
      <c r="E302" t="s">
        <v>293</v>
      </c>
      <c r="F302" t="str">
        <f t="shared" si="6"/>
        <v>上級女子高２高校生 ジュニア女子-63キョルギ</v>
      </c>
      <c r="G302" s="2" t="s">
        <v>490</v>
      </c>
    </row>
    <row r="303" spans="1:7" x14ac:dyDescent="0.4">
      <c r="A303" t="s">
        <v>201</v>
      </c>
      <c r="B303" t="s">
        <v>213</v>
      </c>
      <c r="C303" t="s">
        <v>242</v>
      </c>
      <c r="D303" t="s">
        <v>472</v>
      </c>
      <c r="E303" t="s">
        <v>293</v>
      </c>
      <c r="F303" t="str">
        <f t="shared" si="6"/>
        <v>上級女子高２高校生 ジュニア女子+63キョルギ</v>
      </c>
      <c r="G303" s="2" t="s">
        <v>492</v>
      </c>
    </row>
    <row r="304" spans="1:7" x14ac:dyDescent="0.4">
      <c r="A304" t="s">
        <v>201</v>
      </c>
      <c r="B304" t="s">
        <v>213</v>
      </c>
      <c r="C304" t="s">
        <v>243</v>
      </c>
      <c r="D304" t="s">
        <v>465</v>
      </c>
      <c r="E304" t="s">
        <v>293</v>
      </c>
      <c r="F304" t="str">
        <f t="shared" si="6"/>
        <v>上級女子高３高校生 ジュニア女子-44キョルギ</v>
      </c>
      <c r="G304" s="2" t="s">
        <v>484</v>
      </c>
    </row>
    <row r="305" spans="1:9" x14ac:dyDescent="0.4">
      <c r="A305" t="s">
        <v>201</v>
      </c>
      <c r="B305" t="s">
        <v>213</v>
      </c>
      <c r="C305" t="s">
        <v>243</v>
      </c>
      <c r="D305" t="s">
        <v>467</v>
      </c>
      <c r="E305" t="s">
        <v>293</v>
      </c>
      <c r="F305" t="str">
        <f t="shared" si="6"/>
        <v>上級女子高３高校生 ジュニア女子-49キョルギ</v>
      </c>
      <c r="G305" s="2" t="s">
        <v>486</v>
      </c>
    </row>
    <row r="306" spans="1:9" x14ac:dyDescent="0.4">
      <c r="A306" t="s">
        <v>201</v>
      </c>
      <c r="B306" t="s">
        <v>213</v>
      </c>
      <c r="C306" t="s">
        <v>243</v>
      </c>
      <c r="D306" t="s">
        <v>452</v>
      </c>
      <c r="E306" t="s">
        <v>293</v>
      </c>
      <c r="F306" t="str">
        <f t="shared" si="6"/>
        <v>上級女子高３高校生 ジュニア女子-55キョルギ</v>
      </c>
      <c r="G306" s="2" t="s">
        <v>489</v>
      </c>
    </row>
    <row r="307" spans="1:9" x14ac:dyDescent="0.4">
      <c r="A307" t="s">
        <v>201</v>
      </c>
      <c r="B307" t="s">
        <v>213</v>
      </c>
      <c r="C307" t="s">
        <v>243</v>
      </c>
      <c r="D307" t="s">
        <v>470</v>
      </c>
      <c r="E307" t="s">
        <v>293</v>
      </c>
      <c r="F307" t="str">
        <f t="shared" si="6"/>
        <v>上級女子高３高校生 ジュニア女子-63キョルギ</v>
      </c>
      <c r="G307" s="2" t="s">
        <v>490</v>
      </c>
    </row>
    <row r="308" spans="1:9" x14ac:dyDescent="0.4">
      <c r="A308" t="s">
        <v>201</v>
      </c>
      <c r="B308" t="s">
        <v>213</v>
      </c>
      <c r="C308" t="s">
        <v>243</v>
      </c>
      <c r="D308" t="s">
        <v>472</v>
      </c>
      <c r="E308" t="s">
        <v>293</v>
      </c>
      <c r="F308" t="str">
        <f t="shared" si="6"/>
        <v>上級女子高３高校生 ジュニア女子+63キョルギ</v>
      </c>
      <c r="G308" s="2" t="s">
        <v>492</v>
      </c>
    </row>
    <row r="309" spans="1:9" x14ac:dyDescent="0.4">
      <c r="A309" t="s">
        <v>135</v>
      </c>
      <c r="B309" t="s">
        <v>131</v>
      </c>
      <c r="C309" t="s">
        <v>25</v>
      </c>
      <c r="D309" t="s">
        <v>403</v>
      </c>
      <c r="E309" t="s">
        <v>293</v>
      </c>
      <c r="F309" t="str">
        <f t="shared" si="6"/>
        <v>初級男子成人成人 男子-58キョルギ</v>
      </c>
      <c r="G309" s="2" t="s">
        <v>315</v>
      </c>
    </row>
    <row r="310" spans="1:9" x14ac:dyDescent="0.4">
      <c r="A310" t="s">
        <v>135</v>
      </c>
      <c r="B310" t="s">
        <v>131</v>
      </c>
      <c r="C310" t="s">
        <v>25</v>
      </c>
      <c r="D310" t="s">
        <v>404</v>
      </c>
      <c r="E310" t="s">
        <v>293</v>
      </c>
      <c r="F310" t="str">
        <f t="shared" si="6"/>
        <v>初級男子成人成人 男子-68キョルギ</v>
      </c>
      <c r="G310" s="2" t="s">
        <v>316</v>
      </c>
    </row>
    <row r="311" spans="1:9" x14ac:dyDescent="0.4">
      <c r="A311" t="s">
        <v>135</v>
      </c>
      <c r="B311" t="s">
        <v>131</v>
      </c>
      <c r="C311" t="s">
        <v>25</v>
      </c>
      <c r="D311" t="s">
        <v>405</v>
      </c>
      <c r="E311" t="s">
        <v>293</v>
      </c>
      <c r="F311" t="str">
        <f t="shared" si="6"/>
        <v>初級男子成人成人 男子-80キョルギ</v>
      </c>
      <c r="G311" s="2" t="s">
        <v>317</v>
      </c>
    </row>
    <row r="312" spans="1:9" x14ac:dyDescent="0.4">
      <c r="A312" t="s">
        <v>135</v>
      </c>
      <c r="B312" t="s">
        <v>131</v>
      </c>
      <c r="C312" t="s">
        <v>25</v>
      </c>
      <c r="D312" t="s">
        <v>406</v>
      </c>
      <c r="E312" t="s">
        <v>293</v>
      </c>
      <c r="F312" t="str">
        <f t="shared" si="6"/>
        <v>初級男子成人成人 男子+80キョルギ</v>
      </c>
      <c r="G312" s="2" t="s">
        <v>318</v>
      </c>
    </row>
    <row r="313" spans="1:9" x14ac:dyDescent="0.4">
      <c r="A313" t="s">
        <v>135</v>
      </c>
      <c r="B313" t="s">
        <v>133</v>
      </c>
      <c r="C313" t="s">
        <v>25</v>
      </c>
      <c r="D313" t="s">
        <v>407</v>
      </c>
      <c r="E313" t="s">
        <v>293</v>
      </c>
      <c r="F313" t="str">
        <f t="shared" si="6"/>
        <v>初級女子成人成人 女子-49キョルギ</v>
      </c>
      <c r="G313" s="2" t="s">
        <v>319</v>
      </c>
    </row>
    <row r="314" spans="1:9" x14ac:dyDescent="0.4">
      <c r="A314" t="s">
        <v>135</v>
      </c>
      <c r="B314" t="s">
        <v>133</v>
      </c>
      <c r="C314" t="s">
        <v>25</v>
      </c>
      <c r="D314" t="s">
        <v>408</v>
      </c>
      <c r="E314" t="s">
        <v>293</v>
      </c>
      <c r="F314" t="str">
        <f t="shared" si="6"/>
        <v>初級女子成人成人 女子-57キョルギ</v>
      </c>
      <c r="G314" s="2" t="s">
        <v>320</v>
      </c>
    </row>
    <row r="315" spans="1:9" x14ac:dyDescent="0.4">
      <c r="A315" t="s">
        <v>135</v>
      </c>
      <c r="B315" t="s">
        <v>133</v>
      </c>
      <c r="C315" t="s">
        <v>25</v>
      </c>
      <c r="D315" t="s">
        <v>409</v>
      </c>
      <c r="E315" t="s">
        <v>293</v>
      </c>
      <c r="F315" t="str">
        <f t="shared" si="6"/>
        <v>初級女子成人成人 女子-67キョルギ</v>
      </c>
      <c r="G315" s="2" t="s">
        <v>321</v>
      </c>
    </row>
    <row r="316" spans="1:9" x14ac:dyDescent="0.4">
      <c r="A316" t="s">
        <v>135</v>
      </c>
      <c r="B316" t="s">
        <v>133</v>
      </c>
      <c r="C316" t="s">
        <v>25</v>
      </c>
      <c r="D316" t="s">
        <v>410</v>
      </c>
      <c r="E316" t="s">
        <v>293</v>
      </c>
      <c r="F316" t="str">
        <f t="shared" si="6"/>
        <v>初級女子成人成人 女子+67キョルギ</v>
      </c>
      <c r="G316" s="2" t="s">
        <v>322</v>
      </c>
    </row>
    <row r="317" spans="1:9" x14ac:dyDescent="0.4">
      <c r="A317" t="s">
        <v>26</v>
      </c>
      <c r="B317" t="s">
        <v>131</v>
      </c>
      <c r="C317" t="s">
        <v>25</v>
      </c>
      <c r="D317" t="s">
        <v>23</v>
      </c>
      <c r="E317" t="s">
        <v>293</v>
      </c>
      <c r="F317" t="str">
        <f t="shared" si="6"/>
        <v>マスター男子成人-キョルギ</v>
      </c>
      <c r="G317" t="s">
        <v>252</v>
      </c>
    </row>
    <row r="318" spans="1:9" x14ac:dyDescent="0.4">
      <c r="A318" t="s">
        <v>40</v>
      </c>
      <c r="B318" t="s">
        <v>131</v>
      </c>
      <c r="C318" t="s">
        <v>21</v>
      </c>
      <c r="D318" t="s">
        <v>23</v>
      </c>
      <c r="E318" t="s">
        <v>293</v>
      </c>
      <c r="F318" t="str">
        <f t="shared" si="6"/>
        <v>ビギナー男子小１-キョルギ</v>
      </c>
      <c r="G318" t="s">
        <v>253</v>
      </c>
    </row>
    <row r="319" spans="1:9" x14ac:dyDescent="0.4">
      <c r="A319" t="s">
        <v>40</v>
      </c>
      <c r="B319" t="s">
        <v>131</v>
      </c>
      <c r="C319" t="s">
        <v>24</v>
      </c>
      <c r="D319" t="s">
        <v>23</v>
      </c>
      <c r="E319" t="s">
        <v>293</v>
      </c>
      <c r="F319" t="str">
        <f t="shared" si="6"/>
        <v>ビギナー男子小２-キョルギ</v>
      </c>
      <c r="G319" t="s">
        <v>254</v>
      </c>
    </row>
    <row r="320" spans="1:9" x14ac:dyDescent="0.4">
      <c r="A320" t="s">
        <v>40</v>
      </c>
      <c r="B320" t="s">
        <v>131</v>
      </c>
      <c r="C320" t="s">
        <v>27</v>
      </c>
      <c r="D320" t="s">
        <v>23</v>
      </c>
      <c r="E320" t="s">
        <v>293</v>
      </c>
      <c r="F320" t="str">
        <f t="shared" si="6"/>
        <v>ビギナー男子小３-キョルギ</v>
      </c>
      <c r="G320" t="s">
        <v>255</v>
      </c>
      <c r="I320" t="str">
        <f>"小3 "&amp;D320</f>
        <v>小3 -</v>
      </c>
    </row>
    <row r="321" spans="1:7" x14ac:dyDescent="0.4">
      <c r="A321" t="s">
        <v>40</v>
      </c>
      <c r="B321" t="s">
        <v>131</v>
      </c>
      <c r="C321" t="s">
        <v>28</v>
      </c>
      <c r="D321" t="s">
        <v>23</v>
      </c>
      <c r="E321" t="s">
        <v>293</v>
      </c>
      <c r="F321" t="str">
        <f t="shared" si="6"/>
        <v>ビギナー男子小４-キョルギ</v>
      </c>
      <c r="G321" t="s">
        <v>256</v>
      </c>
    </row>
    <row r="322" spans="1:7" x14ac:dyDescent="0.4">
      <c r="A322" t="s">
        <v>40</v>
      </c>
      <c r="B322" t="s">
        <v>131</v>
      </c>
      <c r="C322" t="s">
        <v>16</v>
      </c>
      <c r="D322" t="s">
        <v>23</v>
      </c>
      <c r="E322" t="s">
        <v>293</v>
      </c>
      <c r="F322" t="str">
        <f t="shared" si="6"/>
        <v>ビギナー男子小５-キョルギ</v>
      </c>
      <c r="G322" t="s">
        <v>57</v>
      </c>
    </row>
    <row r="323" spans="1:7" x14ac:dyDescent="0.4">
      <c r="A323" t="s">
        <v>40</v>
      </c>
      <c r="B323" t="s">
        <v>131</v>
      </c>
      <c r="C323" t="s">
        <v>29</v>
      </c>
      <c r="D323" t="s">
        <v>23</v>
      </c>
      <c r="E323" t="s">
        <v>293</v>
      </c>
      <c r="F323" t="str">
        <f t="shared" ref="F323:F343" si="7">A323&amp;B323&amp;C323&amp;D323&amp;E323</f>
        <v>ビギナー男子小６-キョルギ</v>
      </c>
      <c r="G323" t="s">
        <v>257</v>
      </c>
    </row>
    <row r="324" spans="1:7" x14ac:dyDescent="0.4">
      <c r="A324" t="s">
        <v>40</v>
      </c>
      <c r="B324" t="s">
        <v>131</v>
      </c>
      <c r="C324" t="s">
        <v>258</v>
      </c>
      <c r="D324" t="s">
        <v>23</v>
      </c>
      <c r="E324" t="s">
        <v>293</v>
      </c>
      <c r="F324" t="str">
        <f t="shared" si="7"/>
        <v>ビギナー男子高１-キョルギ</v>
      </c>
      <c r="G324" t="s">
        <v>259</v>
      </c>
    </row>
    <row r="325" spans="1:7" x14ac:dyDescent="0.4">
      <c r="A325" t="s">
        <v>40</v>
      </c>
      <c r="B325" t="s">
        <v>131</v>
      </c>
      <c r="C325" t="s">
        <v>260</v>
      </c>
      <c r="D325" t="s">
        <v>23</v>
      </c>
      <c r="E325" t="s">
        <v>293</v>
      </c>
      <c r="F325" t="str">
        <f t="shared" si="7"/>
        <v>ビギナー男子高２-キョルギ</v>
      </c>
      <c r="G325" t="s">
        <v>261</v>
      </c>
    </row>
    <row r="326" spans="1:7" x14ac:dyDescent="0.4">
      <c r="A326" t="s">
        <v>40</v>
      </c>
      <c r="B326" t="s">
        <v>131</v>
      </c>
      <c r="C326" t="s">
        <v>262</v>
      </c>
      <c r="D326" t="s">
        <v>23</v>
      </c>
      <c r="E326" t="s">
        <v>293</v>
      </c>
      <c r="F326" t="str">
        <f t="shared" si="7"/>
        <v>ビギナー男子高３-キョルギ</v>
      </c>
      <c r="G326" t="s">
        <v>263</v>
      </c>
    </row>
    <row r="327" spans="1:7" x14ac:dyDescent="0.4">
      <c r="A327" t="s">
        <v>40</v>
      </c>
      <c r="B327" t="s">
        <v>131</v>
      </c>
      <c r="C327" t="s">
        <v>30</v>
      </c>
      <c r="D327" t="s">
        <v>23</v>
      </c>
      <c r="E327" t="s">
        <v>293</v>
      </c>
      <c r="F327" t="str">
        <f t="shared" si="7"/>
        <v>ビギナー男子中１-キョルギ</v>
      </c>
      <c r="G327" t="s">
        <v>264</v>
      </c>
    </row>
    <row r="328" spans="1:7" x14ac:dyDescent="0.4">
      <c r="A328" t="s">
        <v>40</v>
      </c>
      <c r="B328" t="s">
        <v>131</v>
      </c>
      <c r="C328" t="s">
        <v>31</v>
      </c>
      <c r="D328" t="s">
        <v>23</v>
      </c>
      <c r="E328" t="s">
        <v>293</v>
      </c>
      <c r="F328" t="str">
        <f t="shared" si="7"/>
        <v>ビギナー男子中２-キョルギ</v>
      </c>
      <c r="G328" t="s">
        <v>265</v>
      </c>
    </row>
    <row r="329" spans="1:7" x14ac:dyDescent="0.4">
      <c r="A329" t="s">
        <v>40</v>
      </c>
      <c r="B329" t="s">
        <v>131</v>
      </c>
      <c r="C329" t="s">
        <v>32</v>
      </c>
      <c r="D329" t="s">
        <v>23</v>
      </c>
      <c r="E329" t="s">
        <v>293</v>
      </c>
      <c r="F329" t="str">
        <f t="shared" si="7"/>
        <v>ビギナー男子中３-キョルギ</v>
      </c>
      <c r="G329" t="s">
        <v>266</v>
      </c>
    </row>
    <row r="330" spans="1:7" x14ac:dyDescent="0.4">
      <c r="A330" t="s">
        <v>40</v>
      </c>
      <c r="B330" t="s">
        <v>131</v>
      </c>
      <c r="C330" t="s">
        <v>25</v>
      </c>
      <c r="D330" t="s">
        <v>23</v>
      </c>
      <c r="E330" t="s">
        <v>293</v>
      </c>
      <c r="F330" t="str">
        <f t="shared" si="7"/>
        <v>ビギナー男子成人-キョルギ</v>
      </c>
      <c r="G330" t="s">
        <v>267</v>
      </c>
    </row>
    <row r="331" spans="1:7" x14ac:dyDescent="0.4">
      <c r="A331" t="s">
        <v>22</v>
      </c>
      <c r="B331" t="s">
        <v>213</v>
      </c>
      <c r="C331" t="s">
        <v>21</v>
      </c>
      <c r="D331" t="s">
        <v>23</v>
      </c>
      <c r="E331" t="s">
        <v>293</v>
      </c>
      <c r="F331" t="str">
        <f t="shared" si="7"/>
        <v>ビギナー女子小１-キョルギ</v>
      </c>
      <c r="G331" t="s">
        <v>268</v>
      </c>
    </row>
    <row r="332" spans="1:7" x14ac:dyDescent="0.4">
      <c r="A332" t="s">
        <v>22</v>
      </c>
      <c r="B332" t="s">
        <v>213</v>
      </c>
      <c r="C332" t="s">
        <v>24</v>
      </c>
      <c r="D332" t="s">
        <v>23</v>
      </c>
      <c r="E332" t="s">
        <v>293</v>
      </c>
      <c r="F332" t="str">
        <f t="shared" si="7"/>
        <v>ビギナー女子小２-キョルギ</v>
      </c>
      <c r="G332" t="s">
        <v>269</v>
      </c>
    </row>
    <row r="333" spans="1:7" x14ac:dyDescent="0.4">
      <c r="A333" t="s">
        <v>22</v>
      </c>
      <c r="B333" t="s">
        <v>213</v>
      </c>
      <c r="C333" t="s">
        <v>27</v>
      </c>
      <c r="D333" t="s">
        <v>23</v>
      </c>
      <c r="E333" t="s">
        <v>293</v>
      </c>
      <c r="F333" t="str">
        <f t="shared" si="7"/>
        <v>ビギナー女子小３-キョルギ</v>
      </c>
      <c r="G333" t="s">
        <v>270</v>
      </c>
    </row>
    <row r="334" spans="1:7" x14ac:dyDescent="0.4">
      <c r="A334" t="s">
        <v>22</v>
      </c>
      <c r="B334" t="s">
        <v>213</v>
      </c>
      <c r="C334" t="s">
        <v>28</v>
      </c>
      <c r="D334" t="s">
        <v>23</v>
      </c>
      <c r="E334" t="s">
        <v>293</v>
      </c>
      <c r="F334" t="str">
        <f t="shared" si="7"/>
        <v>ビギナー女子小４-キョルギ</v>
      </c>
      <c r="G334" t="s">
        <v>271</v>
      </c>
    </row>
    <row r="335" spans="1:7" x14ac:dyDescent="0.4">
      <c r="A335" t="s">
        <v>22</v>
      </c>
      <c r="B335" t="s">
        <v>213</v>
      </c>
      <c r="C335" t="s">
        <v>16</v>
      </c>
      <c r="D335" t="s">
        <v>23</v>
      </c>
      <c r="E335" t="s">
        <v>293</v>
      </c>
      <c r="F335" t="str">
        <f t="shared" si="7"/>
        <v>ビギナー女子小５-キョルギ</v>
      </c>
      <c r="G335" t="s">
        <v>272</v>
      </c>
    </row>
    <row r="336" spans="1:7" x14ac:dyDescent="0.4">
      <c r="A336" t="s">
        <v>22</v>
      </c>
      <c r="B336" t="s">
        <v>213</v>
      </c>
      <c r="C336" t="s">
        <v>29</v>
      </c>
      <c r="D336" t="s">
        <v>23</v>
      </c>
      <c r="E336" t="s">
        <v>293</v>
      </c>
      <c r="F336" t="str">
        <f t="shared" si="7"/>
        <v>ビギナー女子小６-キョルギ</v>
      </c>
      <c r="G336" t="s">
        <v>273</v>
      </c>
    </row>
    <row r="337" spans="1:7" x14ac:dyDescent="0.4">
      <c r="A337" t="s">
        <v>22</v>
      </c>
      <c r="B337" t="s">
        <v>213</v>
      </c>
      <c r="C337" t="s">
        <v>241</v>
      </c>
      <c r="D337" t="s">
        <v>23</v>
      </c>
      <c r="E337" t="s">
        <v>293</v>
      </c>
      <c r="F337" t="str">
        <f t="shared" si="7"/>
        <v>ビギナー女子高１-キョルギ</v>
      </c>
      <c r="G337" t="s">
        <v>274</v>
      </c>
    </row>
    <row r="338" spans="1:7" x14ac:dyDescent="0.4">
      <c r="A338" t="s">
        <v>22</v>
      </c>
      <c r="B338" t="s">
        <v>213</v>
      </c>
      <c r="C338" t="s">
        <v>260</v>
      </c>
      <c r="D338" t="s">
        <v>23</v>
      </c>
      <c r="E338" t="s">
        <v>293</v>
      </c>
      <c r="F338" t="str">
        <f t="shared" si="7"/>
        <v>ビギナー女子高２-キョルギ</v>
      </c>
      <c r="G338" t="s">
        <v>275</v>
      </c>
    </row>
    <row r="339" spans="1:7" x14ac:dyDescent="0.4">
      <c r="A339" t="s">
        <v>22</v>
      </c>
      <c r="B339" t="s">
        <v>213</v>
      </c>
      <c r="C339" t="s">
        <v>262</v>
      </c>
      <c r="D339" t="s">
        <v>23</v>
      </c>
      <c r="E339" t="s">
        <v>293</v>
      </c>
      <c r="F339" t="str">
        <f t="shared" si="7"/>
        <v>ビギナー女子高３-キョルギ</v>
      </c>
      <c r="G339" t="s">
        <v>276</v>
      </c>
    </row>
    <row r="340" spans="1:7" x14ac:dyDescent="0.4">
      <c r="A340" t="s">
        <v>22</v>
      </c>
      <c r="B340" t="s">
        <v>213</v>
      </c>
      <c r="C340" t="s">
        <v>30</v>
      </c>
      <c r="D340" t="s">
        <v>23</v>
      </c>
      <c r="E340" t="s">
        <v>293</v>
      </c>
      <c r="F340" t="str">
        <f t="shared" si="7"/>
        <v>ビギナー女子中１-キョルギ</v>
      </c>
      <c r="G340" t="s">
        <v>277</v>
      </c>
    </row>
    <row r="341" spans="1:7" x14ac:dyDescent="0.4">
      <c r="A341" t="s">
        <v>22</v>
      </c>
      <c r="B341" t="s">
        <v>213</v>
      </c>
      <c r="C341" t="s">
        <v>31</v>
      </c>
      <c r="D341" t="s">
        <v>23</v>
      </c>
      <c r="E341" t="s">
        <v>293</v>
      </c>
      <c r="F341" t="str">
        <f t="shared" si="7"/>
        <v>ビギナー女子中２-キョルギ</v>
      </c>
      <c r="G341" t="s">
        <v>278</v>
      </c>
    </row>
    <row r="342" spans="1:7" x14ac:dyDescent="0.4">
      <c r="A342" t="s">
        <v>22</v>
      </c>
      <c r="B342" t="s">
        <v>213</v>
      </c>
      <c r="C342" t="s">
        <v>32</v>
      </c>
      <c r="D342" t="s">
        <v>23</v>
      </c>
      <c r="E342" t="s">
        <v>293</v>
      </c>
      <c r="F342" t="str">
        <f t="shared" si="7"/>
        <v>ビギナー女子中３-キョルギ</v>
      </c>
      <c r="G342" t="s">
        <v>279</v>
      </c>
    </row>
    <row r="343" spans="1:7" x14ac:dyDescent="0.4">
      <c r="A343" t="s">
        <v>22</v>
      </c>
      <c r="B343" t="s">
        <v>213</v>
      </c>
      <c r="C343" t="s">
        <v>25</v>
      </c>
      <c r="D343" t="s">
        <v>23</v>
      </c>
      <c r="E343" t="s">
        <v>293</v>
      </c>
      <c r="F343" t="str">
        <f t="shared" si="7"/>
        <v>ビギナー女子成人-キョルギ</v>
      </c>
      <c r="G343" t="s">
        <v>280</v>
      </c>
    </row>
    <row r="344" spans="1:7" x14ac:dyDescent="0.4">
      <c r="A344" t="s">
        <v>20</v>
      </c>
      <c r="B344" t="s">
        <v>131</v>
      </c>
      <c r="C344" t="s">
        <v>20</v>
      </c>
      <c r="D344" t="s">
        <v>92</v>
      </c>
      <c r="E344" t="s">
        <v>294</v>
      </c>
      <c r="F344" t="str">
        <f>A344&amp;B344&amp;C344&amp;D344&amp;E344</f>
        <v>幼児男子幼児-キョルギ＆プムセ</v>
      </c>
      <c r="G344" t="s">
        <v>132</v>
      </c>
    </row>
    <row r="345" spans="1:7" x14ac:dyDescent="0.4">
      <c r="A345" t="s">
        <v>20</v>
      </c>
      <c r="B345" t="s">
        <v>133</v>
      </c>
      <c r="C345" t="s">
        <v>20</v>
      </c>
      <c r="D345" t="s">
        <v>92</v>
      </c>
      <c r="E345" t="s">
        <v>294</v>
      </c>
      <c r="F345" t="str">
        <f t="shared" ref="F345:F408" si="8">A345&amp;B345&amp;C345&amp;D345&amp;E345</f>
        <v>幼児女子幼児-キョルギ＆プムセ</v>
      </c>
      <c r="G345" t="s">
        <v>134</v>
      </c>
    </row>
    <row r="346" spans="1:7" x14ac:dyDescent="0.4">
      <c r="A346" t="s">
        <v>135</v>
      </c>
      <c r="B346" t="s">
        <v>131</v>
      </c>
      <c r="C346" t="s">
        <v>21</v>
      </c>
      <c r="D346" t="s">
        <v>347</v>
      </c>
      <c r="E346" t="s">
        <v>294</v>
      </c>
      <c r="F346" t="str">
        <f t="shared" si="8"/>
        <v>初級男子小１小１6-7歳-19キョルギ＆プムセ</v>
      </c>
      <c r="G346" t="s">
        <v>136</v>
      </c>
    </row>
    <row r="347" spans="1:7" x14ac:dyDescent="0.4">
      <c r="A347" t="s">
        <v>135</v>
      </c>
      <c r="B347" t="s">
        <v>131</v>
      </c>
      <c r="C347" t="s">
        <v>21</v>
      </c>
      <c r="D347" t="s">
        <v>348</v>
      </c>
      <c r="E347" t="s">
        <v>294</v>
      </c>
      <c r="F347" t="str">
        <f t="shared" si="8"/>
        <v>初級男子小１小１6-7歳-23キョルギ＆プムセ</v>
      </c>
      <c r="G347" t="s">
        <v>137</v>
      </c>
    </row>
    <row r="348" spans="1:7" x14ac:dyDescent="0.4">
      <c r="A348" t="s">
        <v>135</v>
      </c>
      <c r="B348" t="s">
        <v>131</v>
      </c>
      <c r="C348" t="s">
        <v>21</v>
      </c>
      <c r="D348" t="s">
        <v>349</v>
      </c>
      <c r="E348" t="s">
        <v>294</v>
      </c>
      <c r="F348" t="str">
        <f t="shared" si="8"/>
        <v>初級男子小１小１6-7歳-27キョルギ＆プムセ</v>
      </c>
      <c r="G348" t="s">
        <v>138</v>
      </c>
    </row>
    <row r="349" spans="1:7" x14ac:dyDescent="0.4">
      <c r="A349" t="s">
        <v>135</v>
      </c>
      <c r="B349" t="s">
        <v>131</v>
      </c>
      <c r="C349" t="s">
        <v>21</v>
      </c>
      <c r="D349" t="s">
        <v>350</v>
      </c>
      <c r="E349" t="s">
        <v>294</v>
      </c>
      <c r="F349" t="str">
        <f t="shared" si="8"/>
        <v>初級男子小１小１6-7歳+27キョルギ＆プムセ</v>
      </c>
      <c r="G349" t="s">
        <v>139</v>
      </c>
    </row>
    <row r="350" spans="1:7" x14ac:dyDescent="0.4">
      <c r="A350" t="s">
        <v>135</v>
      </c>
      <c r="B350" t="s">
        <v>131</v>
      </c>
      <c r="C350" t="s">
        <v>24</v>
      </c>
      <c r="D350" t="s">
        <v>351</v>
      </c>
      <c r="E350" t="s">
        <v>294</v>
      </c>
      <c r="F350" t="str">
        <f t="shared" si="8"/>
        <v>初級男子小２小2 6-7歳-19キョルギ＆プムセ</v>
      </c>
      <c r="G350" t="s">
        <v>140</v>
      </c>
    </row>
    <row r="351" spans="1:7" x14ac:dyDescent="0.4">
      <c r="A351" t="s">
        <v>135</v>
      </c>
      <c r="B351" t="s">
        <v>131</v>
      </c>
      <c r="C351" t="s">
        <v>24</v>
      </c>
      <c r="D351" t="s">
        <v>352</v>
      </c>
      <c r="E351" t="s">
        <v>294</v>
      </c>
      <c r="F351" t="str">
        <f t="shared" si="8"/>
        <v>初級男子小２小2 6-7歳-23キョルギ＆プムセ</v>
      </c>
      <c r="G351" t="s">
        <v>137</v>
      </c>
    </row>
    <row r="352" spans="1:7" x14ac:dyDescent="0.4">
      <c r="A352" t="s">
        <v>135</v>
      </c>
      <c r="B352" t="s">
        <v>131</v>
      </c>
      <c r="C352" t="s">
        <v>24</v>
      </c>
      <c r="D352" t="s">
        <v>353</v>
      </c>
      <c r="E352" t="s">
        <v>294</v>
      </c>
      <c r="F352" t="str">
        <f t="shared" si="8"/>
        <v>初級男子小２小2 6-7歳-27キョルギ＆プムセ</v>
      </c>
      <c r="G352" t="s">
        <v>138</v>
      </c>
    </row>
    <row r="353" spans="1:7" x14ac:dyDescent="0.4">
      <c r="A353" t="s">
        <v>135</v>
      </c>
      <c r="B353" t="s">
        <v>131</v>
      </c>
      <c r="C353" t="s">
        <v>24</v>
      </c>
      <c r="D353" t="s">
        <v>354</v>
      </c>
      <c r="E353" t="s">
        <v>294</v>
      </c>
      <c r="F353" t="str">
        <f t="shared" si="8"/>
        <v>初級男子小２小2 6-7歳+27キョルギ＆プムセ</v>
      </c>
      <c r="G353" t="s">
        <v>139</v>
      </c>
    </row>
    <row r="354" spans="1:7" x14ac:dyDescent="0.4">
      <c r="A354" t="s">
        <v>135</v>
      </c>
      <c r="B354" t="s">
        <v>131</v>
      </c>
      <c r="C354" t="s">
        <v>24</v>
      </c>
      <c r="D354" t="s">
        <v>355</v>
      </c>
      <c r="E354" t="s">
        <v>294</v>
      </c>
      <c r="F354" t="str">
        <f t="shared" si="8"/>
        <v>初級男子小２小2 8-9歳-21キョルギ＆プムセ</v>
      </c>
      <c r="G354" t="s">
        <v>141</v>
      </c>
    </row>
    <row r="355" spans="1:7" x14ac:dyDescent="0.4">
      <c r="A355" t="s">
        <v>135</v>
      </c>
      <c r="B355" t="s">
        <v>131</v>
      </c>
      <c r="C355" t="s">
        <v>24</v>
      </c>
      <c r="D355" t="s">
        <v>356</v>
      </c>
      <c r="E355" t="s">
        <v>294</v>
      </c>
      <c r="F355" t="str">
        <f t="shared" si="8"/>
        <v>初級男子小２小2 8-9歳-25キョルギ＆プムセ</v>
      </c>
      <c r="G355" t="s">
        <v>142</v>
      </c>
    </row>
    <row r="356" spans="1:7" x14ac:dyDescent="0.4">
      <c r="A356" t="s">
        <v>135</v>
      </c>
      <c r="B356" t="s">
        <v>131</v>
      </c>
      <c r="C356" t="s">
        <v>24</v>
      </c>
      <c r="D356" t="s">
        <v>357</v>
      </c>
      <c r="E356" t="s">
        <v>294</v>
      </c>
      <c r="F356" t="str">
        <f t="shared" si="8"/>
        <v>初級男子小２小2 8-9歳-30キョルギ＆プムセ</v>
      </c>
      <c r="G356" t="s">
        <v>143</v>
      </c>
    </row>
    <row r="357" spans="1:7" x14ac:dyDescent="0.4">
      <c r="A357" t="s">
        <v>135</v>
      </c>
      <c r="B357" t="s">
        <v>131</v>
      </c>
      <c r="C357" t="s">
        <v>24</v>
      </c>
      <c r="D357" t="s">
        <v>358</v>
      </c>
      <c r="E357" t="s">
        <v>294</v>
      </c>
      <c r="F357" t="str">
        <f t="shared" si="8"/>
        <v>初級男子小２小2 8-9歳+30キョルギ＆プムセ</v>
      </c>
      <c r="G357" t="s">
        <v>144</v>
      </c>
    </row>
    <row r="358" spans="1:7" x14ac:dyDescent="0.4">
      <c r="A358" t="s">
        <v>145</v>
      </c>
      <c r="B358" t="s">
        <v>131</v>
      </c>
      <c r="C358" t="s">
        <v>21</v>
      </c>
      <c r="D358" t="s">
        <v>347</v>
      </c>
      <c r="E358" t="s">
        <v>294</v>
      </c>
      <c r="F358" t="str">
        <f t="shared" si="8"/>
        <v>上級男子小１小１6-7歳-19キョルギ＆プムセ</v>
      </c>
      <c r="G358" t="s">
        <v>146</v>
      </c>
    </row>
    <row r="359" spans="1:7" x14ac:dyDescent="0.4">
      <c r="A359" t="s">
        <v>145</v>
      </c>
      <c r="B359" t="s">
        <v>131</v>
      </c>
      <c r="C359" t="s">
        <v>21</v>
      </c>
      <c r="D359" t="s">
        <v>348</v>
      </c>
      <c r="E359" t="s">
        <v>294</v>
      </c>
      <c r="F359" t="str">
        <f t="shared" si="8"/>
        <v>上級男子小１小１6-7歳-23キョルギ＆プムセ</v>
      </c>
      <c r="G359" t="s">
        <v>147</v>
      </c>
    </row>
    <row r="360" spans="1:7" x14ac:dyDescent="0.4">
      <c r="A360" t="s">
        <v>145</v>
      </c>
      <c r="B360" t="s">
        <v>131</v>
      </c>
      <c r="C360" t="s">
        <v>21</v>
      </c>
      <c r="D360" t="s">
        <v>349</v>
      </c>
      <c r="E360" t="s">
        <v>294</v>
      </c>
      <c r="F360" t="str">
        <f t="shared" si="8"/>
        <v>上級男子小１小１6-7歳-27キョルギ＆プムセ</v>
      </c>
      <c r="G360" t="s">
        <v>148</v>
      </c>
    </row>
    <row r="361" spans="1:7" x14ac:dyDescent="0.4">
      <c r="A361" t="s">
        <v>145</v>
      </c>
      <c r="B361" t="s">
        <v>131</v>
      </c>
      <c r="C361" t="s">
        <v>21</v>
      </c>
      <c r="D361" t="s">
        <v>350</v>
      </c>
      <c r="E361" t="s">
        <v>294</v>
      </c>
      <c r="F361" t="str">
        <f t="shared" si="8"/>
        <v>上級男子小１小１6-7歳+27キョルギ＆プムセ</v>
      </c>
      <c r="G361" t="s">
        <v>149</v>
      </c>
    </row>
    <row r="362" spans="1:7" x14ac:dyDescent="0.4">
      <c r="A362" t="s">
        <v>145</v>
      </c>
      <c r="B362" t="s">
        <v>131</v>
      </c>
      <c r="C362" t="s">
        <v>24</v>
      </c>
      <c r="D362" t="s">
        <v>351</v>
      </c>
      <c r="E362" t="s">
        <v>294</v>
      </c>
      <c r="F362" t="str">
        <f t="shared" si="8"/>
        <v>上級男子小２小2 6-7歳-19キョルギ＆プムセ</v>
      </c>
      <c r="G362" t="s">
        <v>150</v>
      </c>
    </row>
    <row r="363" spans="1:7" x14ac:dyDescent="0.4">
      <c r="A363" t="s">
        <v>145</v>
      </c>
      <c r="B363" t="s">
        <v>131</v>
      </c>
      <c r="C363" t="s">
        <v>24</v>
      </c>
      <c r="D363" t="s">
        <v>352</v>
      </c>
      <c r="E363" t="s">
        <v>294</v>
      </c>
      <c r="F363" t="str">
        <f t="shared" si="8"/>
        <v>上級男子小２小2 6-7歳-23キョルギ＆プムセ</v>
      </c>
      <c r="G363" t="s">
        <v>147</v>
      </c>
    </row>
    <row r="364" spans="1:7" x14ac:dyDescent="0.4">
      <c r="A364" t="s">
        <v>145</v>
      </c>
      <c r="B364" t="s">
        <v>131</v>
      </c>
      <c r="C364" t="s">
        <v>24</v>
      </c>
      <c r="D364" t="s">
        <v>353</v>
      </c>
      <c r="E364" t="s">
        <v>294</v>
      </c>
      <c r="F364" t="str">
        <f t="shared" si="8"/>
        <v>上級男子小２小2 6-7歳-27キョルギ＆プムセ</v>
      </c>
      <c r="G364" t="s">
        <v>148</v>
      </c>
    </row>
    <row r="365" spans="1:7" x14ac:dyDescent="0.4">
      <c r="A365" t="s">
        <v>145</v>
      </c>
      <c r="B365" t="s">
        <v>131</v>
      </c>
      <c r="C365" t="s">
        <v>24</v>
      </c>
      <c r="D365" t="s">
        <v>354</v>
      </c>
      <c r="E365" t="s">
        <v>294</v>
      </c>
      <c r="F365" t="str">
        <f t="shared" si="8"/>
        <v>上級男子小２小2 6-7歳+27キョルギ＆プムセ</v>
      </c>
      <c r="G365" t="s">
        <v>149</v>
      </c>
    </row>
    <row r="366" spans="1:7" x14ac:dyDescent="0.4">
      <c r="A366" t="s">
        <v>145</v>
      </c>
      <c r="B366" t="s">
        <v>131</v>
      </c>
      <c r="C366" t="s">
        <v>24</v>
      </c>
      <c r="D366" t="s">
        <v>355</v>
      </c>
      <c r="E366" t="s">
        <v>294</v>
      </c>
      <c r="F366" t="str">
        <f t="shared" si="8"/>
        <v>上級男子小２小2 8-9歳-21キョルギ＆プムセ</v>
      </c>
      <c r="G366" t="s">
        <v>151</v>
      </c>
    </row>
    <row r="367" spans="1:7" x14ac:dyDescent="0.4">
      <c r="A367" t="s">
        <v>145</v>
      </c>
      <c r="B367" t="s">
        <v>131</v>
      </c>
      <c r="C367" t="s">
        <v>24</v>
      </c>
      <c r="D367" t="s">
        <v>356</v>
      </c>
      <c r="E367" t="s">
        <v>294</v>
      </c>
      <c r="F367" t="str">
        <f t="shared" si="8"/>
        <v>上級男子小２小2 8-9歳-25キョルギ＆プムセ</v>
      </c>
      <c r="G367" t="s">
        <v>152</v>
      </c>
    </row>
    <row r="368" spans="1:7" x14ac:dyDescent="0.4">
      <c r="A368" t="s">
        <v>145</v>
      </c>
      <c r="B368" t="s">
        <v>131</v>
      </c>
      <c r="C368" t="s">
        <v>24</v>
      </c>
      <c r="D368" t="s">
        <v>357</v>
      </c>
      <c r="E368" t="s">
        <v>294</v>
      </c>
      <c r="F368" t="str">
        <f t="shared" si="8"/>
        <v>上級男子小２小2 8-9歳-30キョルギ＆プムセ</v>
      </c>
      <c r="G368" t="s">
        <v>153</v>
      </c>
    </row>
    <row r="369" spans="1:7" x14ac:dyDescent="0.4">
      <c r="A369" t="s">
        <v>145</v>
      </c>
      <c r="B369" t="s">
        <v>131</v>
      </c>
      <c r="C369" t="s">
        <v>24</v>
      </c>
      <c r="D369" t="s">
        <v>358</v>
      </c>
      <c r="E369" t="s">
        <v>294</v>
      </c>
      <c r="F369" t="str">
        <f t="shared" si="8"/>
        <v>上級男子小２小2 8-9歳+30キョルギ＆プムセ</v>
      </c>
      <c r="G369" t="s">
        <v>154</v>
      </c>
    </row>
    <row r="370" spans="1:7" x14ac:dyDescent="0.4">
      <c r="A370" t="s">
        <v>135</v>
      </c>
      <c r="B370" t="s">
        <v>133</v>
      </c>
      <c r="C370" t="s">
        <v>21</v>
      </c>
      <c r="D370" t="s">
        <v>347</v>
      </c>
      <c r="E370" t="s">
        <v>294</v>
      </c>
      <c r="F370" t="str">
        <f t="shared" si="8"/>
        <v>初級女子小１小１6-7歳-19キョルギ＆プムセ</v>
      </c>
      <c r="G370" t="s">
        <v>155</v>
      </c>
    </row>
    <row r="371" spans="1:7" x14ac:dyDescent="0.4">
      <c r="A371" t="s">
        <v>135</v>
      </c>
      <c r="B371" t="s">
        <v>133</v>
      </c>
      <c r="C371" t="s">
        <v>21</v>
      </c>
      <c r="D371" t="s">
        <v>348</v>
      </c>
      <c r="E371" t="s">
        <v>294</v>
      </c>
      <c r="F371" t="str">
        <f t="shared" si="8"/>
        <v>初級女子小１小１6-7歳-23キョルギ＆プムセ</v>
      </c>
      <c r="G371" t="s">
        <v>156</v>
      </c>
    </row>
    <row r="372" spans="1:7" x14ac:dyDescent="0.4">
      <c r="A372" t="s">
        <v>135</v>
      </c>
      <c r="B372" t="s">
        <v>133</v>
      </c>
      <c r="C372" t="s">
        <v>21</v>
      </c>
      <c r="D372" t="s">
        <v>349</v>
      </c>
      <c r="E372" t="s">
        <v>294</v>
      </c>
      <c r="F372" t="str">
        <f t="shared" si="8"/>
        <v>初級女子小１小１6-7歳-27キョルギ＆プムセ</v>
      </c>
      <c r="G372" t="s">
        <v>157</v>
      </c>
    </row>
    <row r="373" spans="1:7" x14ac:dyDescent="0.4">
      <c r="A373" t="s">
        <v>135</v>
      </c>
      <c r="B373" t="s">
        <v>133</v>
      </c>
      <c r="C373" t="s">
        <v>21</v>
      </c>
      <c r="D373" t="s">
        <v>350</v>
      </c>
      <c r="E373" t="s">
        <v>294</v>
      </c>
      <c r="F373" t="str">
        <f t="shared" si="8"/>
        <v>初級女子小１小１6-7歳+27キョルギ＆プムセ</v>
      </c>
      <c r="G373" t="s">
        <v>158</v>
      </c>
    </row>
    <row r="374" spans="1:7" x14ac:dyDescent="0.4">
      <c r="A374" t="s">
        <v>135</v>
      </c>
      <c r="B374" t="s">
        <v>133</v>
      </c>
      <c r="C374" t="s">
        <v>24</v>
      </c>
      <c r="D374" t="s">
        <v>351</v>
      </c>
      <c r="E374" t="s">
        <v>294</v>
      </c>
      <c r="F374" t="str">
        <f t="shared" si="8"/>
        <v>初級女子小２小2 6-7歳-19キョルギ＆プムセ</v>
      </c>
      <c r="G374" t="s">
        <v>155</v>
      </c>
    </row>
    <row r="375" spans="1:7" x14ac:dyDescent="0.4">
      <c r="A375" t="s">
        <v>135</v>
      </c>
      <c r="B375" t="s">
        <v>133</v>
      </c>
      <c r="C375" t="s">
        <v>24</v>
      </c>
      <c r="D375" t="s">
        <v>352</v>
      </c>
      <c r="E375" t="s">
        <v>294</v>
      </c>
      <c r="F375" t="str">
        <f t="shared" si="8"/>
        <v>初級女子小２小2 6-7歳-23キョルギ＆プムセ</v>
      </c>
      <c r="G375" t="s">
        <v>156</v>
      </c>
    </row>
    <row r="376" spans="1:7" x14ac:dyDescent="0.4">
      <c r="A376" t="s">
        <v>135</v>
      </c>
      <c r="B376" t="s">
        <v>133</v>
      </c>
      <c r="C376" t="s">
        <v>24</v>
      </c>
      <c r="D376" t="s">
        <v>353</v>
      </c>
      <c r="E376" t="s">
        <v>294</v>
      </c>
      <c r="F376" t="str">
        <f t="shared" si="8"/>
        <v>初級女子小２小2 6-7歳-27キョルギ＆プムセ</v>
      </c>
      <c r="G376" t="s">
        <v>157</v>
      </c>
    </row>
    <row r="377" spans="1:7" x14ac:dyDescent="0.4">
      <c r="A377" t="s">
        <v>135</v>
      </c>
      <c r="B377" t="s">
        <v>133</v>
      </c>
      <c r="C377" t="s">
        <v>24</v>
      </c>
      <c r="D377" t="s">
        <v>354</v>
      </c>
      <c r="E377" t="s">
        <v>294</v>
      </c>
      <c r="F377" t="str">
        <f t="shared" si="8"/>
        <v>初級女子小２小2 6-7歳+27キョルギ＆プムセ</v>
      </c>
      <c r="G377" t="s">
        <v>158</v>
      </c>
    </row>
    <row r="378" spans="1:7" x14ac:dyDescent="0.4">
      <c r="A378" t="s">
        <v>135</v>
      </c>
      <c r="B378" t="s">
        <v>133</v>
      </c>
      <c r="C378" t="s">
        <v>24</v>
      </c>
      <c r="D378" t="s">
        <v>355</v>
      </c>
      <c r="E378" t="s">
        <v>294</v>
      </c>
      <c r="F378" t="str">
        <f t="shared" si="8"/>
        <v>初級女子小２小2 8-9歳-21キョルギ＆プムセ</v>
      </c>
      <c r="G378" t="s">
        <v>159</v>
      </c>
    </row>
    <row r="379" spans="1:7" x14ac:dyDescent="0.4">
      <c r="A379" t="s">
        <v>135</v>
      </c>
      <c r="B379" t="s">
        <v>133</v>
      </c>
      <c r="C379" t="s">
        <v>24</v>
      </c>
      <c r="D379" t="s">
        <v>356</v>
      </c>
      <c r="E379" t="s">
        <v>294</v>
      </c>
      <c r="F379" t="str">
        <f t="shared" si="8"/>
        <v>初級女子小２小2 8-9歳-25キョルギ＆プムセ</v>
      </c>
      <c r="G379" t="s">
        <v>160</v>
      </c>
    </row>
    <row r="380" spans="1:7" x14ac:dyDescent="0.4">
      <c r="A380" t="s">
        <v>135</v>
      </c>
      <c r="B380" t="s">
        <v>133</v>
      </c>
      <c r="C380" t="s">
        <v>24</v>
      </c>
      <c r="D380" t="s">
        <v>357</v>
      </c>
      <c r="E380" t="s">
        <v>294</v>
      </c>
      <c r="F380" t="str">
        <f t="shared" si="8"/>
        <v>初級女子小２小2 8-9歳-30キョルギ＆プムセ</v>
      </c>
      <c r="G380" t="s">
        <v>161</v>
      </c>
    </row>
    <row r="381" spans="1:7" x14ac:dyDescent="0.4">
      <c r="A381" t="s">
        <v>135</v>
      </c>
      <c r="B381" t="s">
        <v>133</v>
      </c>
      <c r="C381" t="s">
        <v>24</v>
      </c>
      <c r="D381" t="s">
        <v>358</v>
      </c>
      <c r="E381" t="s">
        <v>294</v>
      </c>
      <c r="F381" t="str">
        <f t="shared" si="8"/>
        <v>初級女子小２小2 8-9歳+30キョルギ＆プムセ</v>
      </c>
      <c r="G381" t="s">
        <v>162</v>
      </c>
    </row>
    <row r="382" spans="1:7" x14ac:dyDescent="0.4">
      <c r="A382" t="s">
        <v>145</v>
      </c>
      <c r="B382" t="s">
        <v>133</v>
      </c>
      <c r="C382" t="s">
        <v>21</v>
      </c>
      <c r="D382" t="s">
        <v>347</v>
      </c>
      <c r="E382" t="s">
        <v>294</v>
      </c>
      <c r="F382" t="str">
        <f t="shared" si="8"/>
        <v>上級女子小１小１6-7歳-19キョルギ＆プムセ</v>
      </c>
      <c r="G382" t="s">
        <v>163</v>
      </c>
    </row>
    <row r="383" spans="1:7" x14ac:dyDescent="0.4">
      <c r="A383" t="s">
        <v>145</v>
      </c>
      <c r="B383" t="s">
        <v>133</v>
      </c>
      <c r="C383" t="s">
        <v>21</v>
      </c>
      <c r="D383" t="s">
        <v>348</v>
      </c>
      <c r="E383" t="s">
        <v>294</v>
      </c>
      <c r="F383" t="str">
        <f t="shared" si="8"/>
        <v>上級女子小１小１6-7歳-23キョルギ＆プムセ</v>
      </c>
      <c r="G383" t="s">
        <v>164</v>
      </c>
    </row>
    <row r="384" spans="1:7" x14ac:dyDescent="0.4">
      <c r="A384" t="s">
        <v>145</v>
      </c>
      <c r="B384" t="s">
        <v>133</v>
      </c>
      <c r="C384" t="s">
        <v>21</v>
      </c>
      <c r="D384" t="s">
        <v>349</v>
      </c>
      <c r="E384" t="s">
        <v>294</v>
      </c>
      <c r="F384" t="str">
        <f t="shared" si="8"/>
        <v>上級女子小１小１6-7歳-27キョルギ＆プムセ</v>
      </c>
      <c r="G384" t="s">
        <v>165</v>
      </c>
    </row>
    <row r="385" spans="1:9" x14ac:dyDescent="0.4">
      <c r="A385" t="s">
        <v>145</v>
      </c>
      <c r="B385" t="s">
        <v>133</v>
      </c>
      <c r="C385" t="s">
        <v>21</v>
      </c>
      <c r="D385" t="s">
        <v>350</v>
      </c>
      <c r="E385" t="s">
        <v>294</v>
      </c>
      <c r="F385" t="str">
        <f t="shared" si="8"/>
        <v>上級女子小１小１6-7歳+27キョルギ＆プムセ</v>
      </c>
      <c r="G385" t="s">
        <v>166</v>
      </c>
    </row>
    <row r="386" spans="1:9" x14ac:dyDescent="0.4">
      <c r="A386" t="s">
        <v>145</v>
      </c>
      <c r="B386" t="s">
        <v>133</v>
      </c>
      <c r="C386" t="s">
        <v>24</v>
      </c>
      <c r="D386" t="s">
        <v>351</v>
      </c>
      <c r="E386" t="s">
        <v>294</v>
      </c>
      <c r="F386" t="str">
        <f t="shared" si="8"/>
        <v>上級女子小２小2 6-7歳-19キョルギ＆プムセ</v>
      </c>
      <c r="G386" t="s">
        <v>163</v>
      </c>
    </row>
    <row r="387" spans="1:9" x14ac:dyDescent="0.4">
      <c r="A387" t="s">
        <v>145</v>
      </c>
      <c r="B387" t="s">
        <v>133</v>
      </c>
      <c r="C387" t="s">
        <v>24</v>
      </c>
      <c r="D387" t="s">
        <v>352</v>
      </c>
      <c r="E387" t="s">
        <v>294</v>
      </c>
      <c r="F387" t="str">
        <f t="shared" si="8"/>
        <v>上級女子小２小2 6-7歳-23キョルギ＆プムセ</v>
      </c>
      <c r="G387" t="s">
        <v>167</v>
      </c>
    </row>
    <row r="388" spans="1:9" x14ac:dyDescent="0.4">
      <c r="A388" t="s">
        <v>145</v>
      </c>
      <c r="B388" t="s">
        <v>133</v>
      </c>
      <c r="C388" t="s">
        <v>24</v>
      </c>
      <c r="D388" t="s">
        <v>353</v>
      </c>
      <c r="E388" t="s">
        <v>294</v>
      </c>
      <c r="F388" t="str">
        <f t="shared" si="8"/>
        <v>上級女子小２小2 6-7歳-27キョルギ＆プムセ</v>
      </c>
      <c r="G388" t="s">
        <v>165</v>
      </c>
    </row>
    <row r="389" spans="1:9" x14ac:dyDescent="0.4">
      <c r="A389" t="s">
        <v>145</v>
      </c>
      <c r="B389" t="s">
        <v>133</v>
      </c>
      <c r="C389" t="s">
        <v>24</v>
      </c>
      <c r="D389" t="s">
        <v>354</v>
      </c>
      <c r="E389" t="s">
        <v>294</v>
      </c>
      <c r="F389" t="str">
        <f t="shared" si="8"/>
        <v>上級女子小２小2 6-7歳+27キョルギ＆プムセ</v>
      </c>
      <c r="G389" t="s">
        <v>166</v>
      </c>
    </row>
    <row r="390" spans="1:9" x14ac:dyDescent="0.4">
      <c r="A390" t="s">
        <v>145</v>
      </c>
      <c r="B390" t="s">
        <v>133</v>
      </c>
      <c r="C390" t="s">
        <v>24</v>
      </c>
      <c r="D390" t="s">
        <v>355</v>
      </c>
      <c r="E390" t="s">
        <v>294</v>
      </c>
      <c r="F390" t="str">
        <f t="shared" si="8"/>
        <v>上級女子小２小2 8-9歳-21キョルギ＆プムセ</v>
      </c>
      <c r="G390" t="s">
        <v>168</v>
      </c>
    </row>
    <row r="391" spans="1:9" x14ac:dyDescent="0.4">
      <c r="A391" t="s">
        <v>145</v>
      </c>
      <c r="B391" t="s">
        <v>133</v>
      </c>
      <c r="C391" t="s">
        <v>24</v>
      </c>
      <c r="D391" t="s">
        <v>356</v>
      </c>
      <c r="E391" t="s">
        <v>294</v>
      </c>
      <c r="F391" t="str">
        <f t="shared" si="8"/>
        <v>上級女子小２小2 8-9歳-25キョルギ＆プムセ</v>
      </c>
      <c r="G391" t="s">
        <v>169</v>
      </c>
    </row>
    <row r="392" spans="1:9" x14ac:dyDescent="0.4">
      <c r="A392" t="s">
        <v>145</v>
      </c>
      <c r="B392" t="s">
        <v>133</v>
      </c>
      <c r="C392" t="s">
        <v>24</v>
      </c>
      <c r="D392" t="s">
        <v>357</v>
      </c>
      <c r="E392" t="s">
        <v>294</v>
      </c>
      <c r="F392" t="str">
        <f t="shared" si="8"/>
        <v>上級女子小２小2 8-9歳-30キョルギ＆プムセ</v>
      </c>
      <c r="G392" t="s">
        <v>170</v>
      </c>
    </row>
    <row r="393" spans="1:9" x14ac:dyDescent="0.4">
      <c r="A393" t="s">
        <v>145</v>
      </c>
      <c r="B393" t="s">
        <v>133</v>
      </c>
      <c r="C393" t="s">
        <v>24</v>
      </c>
      <c r="D393" t="s">
        <v>358</v>
      </c>
      <c r="E393" t="s">
        <v>294</v>
      </c>
      <c r="F393" t="str">
        <f t="shared" si="8"/>
        <v>上級女子小２小2 8-9歳+30キョルギ＆プムセ</v>
      </c>
      <c r="G393" t="s">
        <v>171</v>
      </c>
    </row>
    <row r="394" spans="1:9" x14ac:dyDescent="0.4">
      <c r="A394" t="s">
        <v>172</v>
      </c>
      <c r="B394" t="s">
        <v>133</v>
      </c>
      <c r="C394" t="s">
        <v>25</v>
      </c>
      <c r="D394" t="s">
        <v>92</v>
      </c>
      <c r="E394" t="s">
        <v>294</v>
      </c>
      <c r="F394" t="str">
        <f t="shared" si="8"/>
        <v>マスター女子成人-キョルギ＆プムセ</v>
      </c>
      <c r="G394" t="s">
        <v>173</v>
      </c>
    </row>
    <row r="395" spans="1:9" x14ac:dyDescent="0.4">
      <c r="A395" t="s">
        <v>135</v>
      </c>
      <c r="B395" t="s">
        <v>131</v>
      </c>
      <c r="C395" t="s">
        <v>27</v>
      </c>
      <c r="D395" s="37" t="s">
        <v>420</v>
      </c>
      <c r="E395" t="s">
        <v>294</v>
      </c>
      <c r="F395" t="str">
        <f t="shared" si="8"/>
        <v>初級男子小３小3 8-9歳-21キョルギ＆プムセ</v>
      </c>
      <c r="G395" s="2" t="s">
        <v>174</v>
      </c>
      <c r="I395" t="str">
        <f t="shared" ref="I395:I402" si="9">"小3 "&amp;D395</f>
        <v>小3 小3 8-9歳-21</v>
      </c>
    </row>
    <row r="396" spans="1:9" x14ac:dyDescent="0.4">
      <c r="A396" t="s">
        <v>135</v>
      </c>
      <c r="B396" t="s">
        <v>131</v>
      </c>
      <c r="C396" t="s">
        <v>27</v>
      </c>
      <c r="D396" s="37" t="s">
        <v>422</v>
      </c>
      <c r="E396" t="s">
        <v>294</v>
      </c>
      <c r="F396" t="str">
        <f t="shared" si="8"/>
        <v>初級男子小３小3 8-9歳-25キョルギ＆プムセ</v>
      </c>
      <c r="G396" s="2" t="s">
        <v>175</v>
      </c>
      <c r="I396" t="str">
        <f t="shared" si="9"/>
        <v>小3 小3 8-9歳-25</v>
      </c>
    </row>
    <row r="397" spans="1:9" x14ac:dyDescent="0.4">
      <c r="A397" t="s">
        <v>135</v>
      </c>
      <c r="B397" t="s">
        <v>131</v>
      </c>
      <c r="C397" t="s">
        <v>27</v>
      </c>
      <c r="D397" s="37" t="s">
        <v>423</v>
      </c>
      <c r="E397" t="s">
        <v>294</v>
      </c>
      <c r="F397" t="str">
        <f t="shared" si="8"/>
        <v>初級男子小３小3 8-9歳-30キョルギ＆プムセ</v>
      </c>
      <c r="G397" s="2" t="s">
        <v>176</v>
      </c>
      <c r="I397" t="str">
        <f t="shared" si="9"/>
        <v>小3 小3 8-9歳-30</v>
      </c>
    </row>
    <row r="398" spans="1:9" x14ac:dyDescent="0.4">
      <c r="A398" t="s">
        <v>135</v>
      </c>
      <c r="B398" t="s">
        <v>131</v>
      </c>
      <c r="C398" t="s">
        <v>27</v>
      </c>
      <c r="D398" s="37" t="s">
        <v>424</v>
      </c>
      <c r="E398" t="s">
        <v>294</v>
      </c>
      <c r="F398" t="str">
        <f t="shared" si="8"/>
        <v>初級男子小３小3 8-9歳+30キョルギ＆プムセ</v>
      </c>
      <c r="G398" s="2" t="s">
        <v>177</v>
      </c>
      <c r="I398" t="str">
        <f t="shared" si="9"/>
        <v>小3 小3 8-9歳+30</v>
      </c>
    </row>
    <row r="399" spans="1:9" x14ac:dyDescent="0.4">
      <c r="A399" t="s">
        <v>145</v>
      </c>
      <c r="B399" t="s">
        <v>131</v>
      </c>
      <c r="C399" t="s">
        <v>27</v>
      </c>
      <c r="D399" s="37" t="s">
        <v>420</v>
      </c>
      <c r="E399" t="s">
        <v>294</v>
      </c>
      <c r="F399" t="str">
        <f t="shared" si="8"/>
        <v>上級男子小３小3 8-9歳-21キョルギ＆プムセ</v>
      </c>
      <c r="G399" s="2" t="s">
        <v>178</v>
      </c>
      <c r="I399" t="str">
        <f t="shared" si="9"/>
        <v>小3 小3 8-9歳-21</v>
      </c>
    </row>
    <row r="400" spans="1:9" x14ac:dyDescent="0.4">
      <c r="A400" t="s">
        <v>145</v>
      </c>
      <c r="B400" t="s">
        <v>131</v>
      </c>
      <c r="C400" t="s">
        <v>27</v>
      </c>
      <c r="D400" s="37" t="s">
        <v>422</v>
      </c>
      <c r="E400" t="s">
        <v>294</v>
      </c>
      <c r="F400" t="str">
        <f t="shared" si="8"/>
        <v>上級男子小３小3 8-9歳-25キョルギ＆プムセ</v>
      </c>
      <c r="G400" s="2" t="s">
        <v>179</v>
      </c>
      <c r="I400" t="str">
        <f t="shared" si="9"/>
        <v>小3 小3 8-9歳-25</v>
      </c>
    </row>
    <row r="401" spans="1:9" x14ac:dyDescent="0.4">
      <c r="A401" t="s">
        <v>145</v>
      </c>
      <c r="B401" t="s">
        <v>131</v>
      </c>
      <c r="C401" t="s">
        <v>27</v>
      </c>
      <c r="D401" s="37" t="s">
        <v>423</v>
      </c>
      <c r="E401" t="s">
        <v>294</v>
      </c>
      <c r="F401" t="str">
        <f t="shared" si="8"/>
        <v>上級男子小３小3 8-9歳-30キョルギ＆プムセ</v>
      </c>
      <c r="G401" s="2" t="s">
        <v>180</v>
      </c>
      <c r="I401" t="str">
        <f t="shared" si="9"/>
        <v>小3 小3 8-9歳-30</v>
      </c>
    </row>
    <row r="402" spans="1:9" x14ac:dyDescent="0.4">
      <c r="A402" t="s">
        <v>145</v>
      </c>
      <c r="B402" t="s">
        <v>131</v>
      </c>
      <c r="C402" t="s">
        <v>27</v>
      </c>
      <c r="D402" s="37" t="s">
        <v>424</v>
      </c>
      <c r="E402" t="s">
        <v>294</v>
      </c>
      <c r="F402" t="str">
        <f t="shared" si="8"/>
        <v>上級男子小３小3 8-9歳+30キョルギ＆プムセ</v>
      </c>
      <c r="G402" s="2" t="s">
        <v>181</v>
      </c>
      <c r="I402" t="str">
        <f t="shared" si="9"/>
        <v>小3 小3 8-9歳+30</v>
      </c>
    </row>
    <row r="403" spans="1:9" x14ac:dyDescent="0.4">
      <c r="A403" t="s">
        <v>135</v>
      </c>
      <c r="B403" t="s">
        <v>131</v>
      </c>
      <c r="C403" t="s">
        <v>28</v>
      </c>
      <c r="D403" t="s">
        <v>363</v>
      </c>
      <c r="E403" t="s">
        <v>294</v>
      </c>
      <c r="F403" t="str">
        <f t="shared" si="8"/>
        <v>初級男子小４小4 10-11歳-30キョルギ＆プムセ</v>
      </c>
      <c r="G403" s="2" t="s">
        <v>182</v>
      </c>
    </row>
    <row r="404" spans="1:9" x14ac:dyDescent="0.4">
      <c r="A404" t="s">
        <v>135</v>
      </c>
      <c r="B404" t="s">
        <v>131</v>
      </c>
      <c r="C404" t="s">
        <v>28</v>
      </c>
      <c r="D404" t="s">
        <v>364</v>
      </c>
      <c r="E404" t="s">
        <v>294</v>
      </c>
      <c r="F404" t="str">
        <f t="shared" si="8"/>
        <v>初級男子小４小4 10-11歳-35キョルギ＆プムセ</v>
      </c>
      <c r="G404" s="2" t="s">
        <v>69</v>
      </c>
    </row>
    <row r="405" spans="1:9" x14ac:dyDescent="0.4">
      <c r="A405" t="s">
        <v>135</v>
      </c>
      <c r="B405" t="s">
        <v>131</v>
      </c>
      <c r="C405" t="s">
        <v>28</v>
      </c>
      <c r="D405" t="s">
        <v>365</v>
      </c>
      <c r="E405" t="s">
        <v>294</v>
      </c>
      <c r="F405" t="str">
        <f t="shared" si="8"/>
        <v>初級男子小４小4 10-11歳-40キョルギ＆プムセ</v>
      </c>
      <c r="G405" s="2" t="s">
        <v>183</v>
      </c>
    </row>
    <row r="406" spans="1:9" x14ac:dyDescent="0.4">
      <c r="A406" t="s">
        <v>135</v>
      </c>
      <c r="B406" t="s">
        <v>131</v>
      </c>
      <c r="C406" t="s">
        <v>28</v>
      </c>
      <c r="D406" t="s">
        <v>366</v>
      </c>
      <c r="E406" t="s">
        <v>294</v>
      </c>
      <c r="F406" t="str">
        <f t="shared" si="8"/>
        <v>初級男子小４小4 10-11歳+40キョルギ＆プムセ</v>
      </c>
      <c r="G406" s="2" t="s">
        <v>184</v>
      </c>
    </row>
    <row r="407" spans="1:9" x14ac:dyDescent="0.4">
      <c r="A407" t="s">
        <v>135</v>
      </c>
      <c r="B407" t="s">
        <v>131</v>
      </c>
      <c r="C407" t="s">
        <v>28</v>
      </c>
      <c r="D407" t="s">
        <v>367</v>
      </c>
      <c r="E407" t="s">
        <v>294</v>
      </c>
      <c r="F407" t="str">
        <f t="shared" si="8"/>
        <v>初級男子小４小4 8-9歳-21キョルギ＆プムセ</v>
      </c>
      <c r="G407" s="2" t="s">
        <v>174</v>
      </c>
    </row>
    <row r="408" spans="1:9" x14ac:dyDescent="0.4">
      <c r="A408" t="s">
        <v>135</v>
      </c>
      <c r="B408" t="s">
        <v>131</v>
      </c>
      <c r="C408" t="s">
        <v>28</v>
      </c>
      <c r="D408" t="s">
        <v>368</v>
      </c>
      <c r="E408" t="s">
        <v>294</v>
      </c>
      <c r="F408" t="str">
        <f t="shared" si="8"/>
        <v>初級男子小４小4 8-9歳-25キョルギ＆プムセ</v>
      </c>
      <c r="G408" s="2" t="s">
        <v>175</v>
      </c>
    </row>
    <row r="409" spans="1:9" x14ac:dyDescent="0.4">
      <c r="A409" t="s">
        <v>135</v>
      </c>
      <c r="B409" t="s">
        <v>131</v>
      </c>
      <c r="C409" t="s">
        <v>28</v>
      </c>
      <c r="D409" t="s">
        <v>369</v>
      </c>
      <c r="E409" t="s">
        <v>294</v>
      </c>
      <c r="F409" t="str">
        <f t="shared" ref="F409:F472" si="10">A409&amp;B409&amp;C409&amp;D409&amp;E409</f>
        <v>初級男子小４小4 8-9歳-30キョルギ＆プムセ</v>
      </c>
      <c r="G409" s="2" t="s">
        <v>176</v>
      </c>
    </row>
    <row r="410" spans="1:9" x14ac:dyDescent="0.4">
      <c r="A410" t="s">
        <v>135</v>
      </c>
      <c r="B410" t="s">
        <v>131</v>
      </c>
      <c r="C410" t="s">
        <v>28</v>
      </c>
      <c r="D410" t="s">
        <v>370</v>
      </c>
      <c r="E410" t="s">
        <v>294</v>
      </c>
      <c r="F410" t="str">
        <f t="shared" si="10"/>
        <v>初級男子小４小4 8-9歳+30キョルギ＆プムセ</v>
      </c>
      <c r="G410" s="2" t="s">
        <v>177</v>
      </c>
    </row>
    <row r="411" spans="1:9" x14ac:dyDescent="0.4">
      <c r="A411" t="s">
        <v>145</v>
      </c>
      <c r="B411" t="s">
        <v>131</v>
      </c>
      <c r="C411" t="s">
        <v>28</v>
      </c>
      <c r="D411" t="s">
        <v>363</v>
      </c>
      <c r="E411" t="s">
        <v>294</v>
      </c>
      <c r="F411" t="str">
        <f t="shared" si="10"/>
        <v>上級男子小４小4 10-11歳-30キョルギ＆プムセ</v>
      </c>
      <c r="G411" s="2" t="s">
        <v>185</v>
      </c>
    </row>
    <row r="412" spans="1:9" x14ac:dyDescent="0.4">
      <c r="A412" t="s">
        <v>145</v>
      </c>
      <c r="B412" t="s">
        <v>131</v>
      </c>
      <c r="C412" t="s">
        <v>28</v>
      </c>
      <c r="D412" t="s">
        <v>364</v>
      </c>
      <c r="E412" t="s">
        <v>294</v>
      </c>
      <c r="F412" t="str">
        <f t="shared" si="10"/>
        <v>上級男子小４小4 10-11歳-35キョルギ＆プムセ</v>
      </c>
      <c r="G412" s="2" t="s">
        <v>186</v>
      </c>
    </row>
    <row r="413" spans="1:9" x14ac:dyDescent="0.4">
      <c r="A413" t="s">
        <v>145</v>
      </c>
      <c r="B413" t="s">
        <v>131</v>
      </c>
      <c r="C413" t="s">
        <v>28</v>
      </c>
      <c r="D413" t="s">
        <v>365</v>
      </c>
      <c r="E413" t="s">
        <v>294</v>
      </c>
      <c r="F413" t="str">
        <f t="shared" si="10"/>
        <v>上級男子小４小4 10-11歳-40キョルギ＆プムセ</v>
      </c>
      <c r="G413" s="2" t="s">
        <v>187</v>
      </c>
    </row>
    <row r="414" spans="1:9" x14ac:dyDescent="0.4">
      <c r="A414" t="s">
        <v>145</v>
      </c>
      <c r="B414" t="s">
        <v>131</v>
      </c>
      <c r="C414" t="s">
        <v>28</v>
      </c>
      <c r="D414" t="s">
        <v>366</v>
      </c>
      <c r="E414" t="s">
        <v>294</v>
      </c>
      <c r="F414" t="str">
        <f t="shared" si="10"/>
        <v>上級男子小４小4 10-11歳+40キョルギ＆プムセ</v>
      </c>
      <c r="G414" s="2" t="s">
        <v>188</v>
      </c>
    </row>
    <row r="415" spans="1:9" x14ac:dyDescent="0.4">
      <c r="A415" t="s">
        <v>145</v>
      </c>
      <c r="B415" t="s">
        <v>131</v>
      </c>
      <c r="C415" t="s">
        <v>28</v>
      </c>
      <c r="D415" t="s">
        <v>367</v>
      </c>
      <c r="E415" t="s">
        <v>294</v>
      </c>
      <c r="F415" t="str">
        <f t="shared" si="10"/>
        <v>上級男子小４小4 8-9歳-21キョルギ＆プムセ</v>
      </c>
      <c r="G415" s="2" t="s">
        <v>178</v>
      </c>
    </row>
    <row r="416" spans="1:9" x14ac:dyDescent="0.4">
      <c r="A416" t="s">
        <v>145</v>
      </c>
      <c r="B416" t="s">
        <v>131</v>
      </c>
      <c r="C416" t="s">
        <v>28</v>
      </c>
      <c r="D416" t="s">
        <v>368</v>
      </c>
      <c r="E416" t="s">
        <v>294</v>
      </c>
      <c r="F416" t="str">
        <f t="shared" si="10"/>
        <v>上級男子小４小4 8-9歳-25キョルギ＆プムセ</v>
      </c>
      <c r="G416" s="2" t="s">
        <v>179</v>
      </c>
    </row>
    <row r="417" spans="1:7" x14ac:dyDescent="0.4">
      <c r="A417" t="s">
        <v>145</v>
      </c>
      <c r="B417" t="s">
        <v>131</v>
      </c>
      <c r="C417" t="s">
        <v>28</v>
      </c>
      <c r="D417" t="s">
        <v>369</v>
      </c>
      <c r="E417" t="s">
        <v>294</v>
      </c>
      <c r="F417" t="str">
        <f t="shared" si="10"/>
        <v>上級男子小４小4 8-9歳-30キョルギ＆プムセ</v>
      </c>
      <c r="G417" s="2" t="s">
        <v>180</v>
      </c>
    </row>
    <row r="418" spans="1:7" x14ac:dyDescent="0.4">
      <c r="A418" t="s">
        <v>145</v>
      </c>
      <c r="B418" t="s">
        <v>131</v>
      </c>
      <c r="C418" t="s">
        <v>28</v>
      </c>
      <c r="D418" t="s">
        <v>370</v>
      </c>
      <c r="E418" t="s">
        <v>294</v>
      </c>
      <c r="F418" t="str">
        <f t="shared" si="10"/>
        <v>上級男子小４小4 8-9歳+30キョルギ＆プムセ</v>
      </c>
      <c r="G418" s="2" t="s">
        <v>181</v>
      </c>
    </row>
    <row r="419" spans="1:7" x14ac:dyDescent="0.4">
      <c r="A419" t="s">
        <v>135</v>
      </c>
      <c r="B419" t="s">
        <v>131</v>
      </c>
      <c r="C419" t="s">
        <v>16</v>
      </c>
      <c r="D419" t="s">
        <v>371</v>
      </c>
      <c r="E419" t="s">
        <v>294</v>
      </c>
      <c r="F419" t="str">
        <f t="shared" si="10"/>
        <v>初級男子小５小5 10-11歳-30キョルギ＆プムセ</v>
      </c>
      <c r="G419" s="2" t="s">
        <v>182</v>
      </c>
    </row>
    <row r="420" spans="1:7" x14ac:dyDescent="0.4">
      <c r="A420" t="s">
        <v>135</v>
      </c>
      <c r="B420" t="s">
        <v>131</v>
      </c>
      <c r="C420" t="s">
        <v>16</v>
      </c>
      <c r="D420" t="s">
        <v>372</v>
      </c>
      <c r="E420" t="s">
        <v>294</v>
      </c>
      <c r="F420" t="str">
        <f t="shared" si="10"/>
        <v>初級男子小５小5 10-11歳-35キョルギ＆プムセ</v>
      </c>
      <c r="G420" s="2" t="s">
        <v>69</v>
      </c>
    </row>
    <row r="421" spans="1:7" x14ac:dyDescent="0.4">
      <c r="A421" t="s">
        <v>135</v>
      </c>
      <c r="B421" t="s">
        <v>131</v>
      </c>
      <c r="C421" t="s">
        <v>16</v>
      </c>
      <c r="D421" t="s">
        <v>373</v>
      </c>
      <c r="E421" t="s">
        <v>294</v>
      </c>
      <c r="F421" t="str">
        <f t="shared" si="10"/>
        <v>初級男子小５小5 10-11歳-40キョルギ＆プムセ</v>
      </c>
      <c r="G421" s="2" t="s">
        <v>183</v>
      </c>
    </row>
    <row r="422" spans="1:7" x14ac:dyDescent="0.4">
      <c r="A422" t="s">
        <v>135</v>
      </c>
      <c r="B422" t="s">
        <v>131</v>
      </c>
      <c r="C422" t="s">
        <v>16</v>
      </c>
      <c r="D422" t="s">
        <v>374</v>
      </c>
      <c r="E422" t="s">
        <v>294</v>
      </c>
      <c r="F422" t="str">
        <f t="shared" si="10"/>
        <v>初級男子小５小5 10-11歳+40キョルギ＆プムセ</v>
      </c>
      <c r="G422" s="2" t="s">
        <v>184</v>
      </c>
    </row>
    <row r="423" spans="1:7" x14ac:dyDescent="0.4">
      <c r="A423" t="s">
        <v>145</v>
      </c>
      <c r="B423" t="s">
        <v>131</v>
      </c>
      <c r="C423" t="s">
        <v>16</v>
      </c>
      <c r="D423" t="s">
        <v>371</v>
      </c>
      <c r="E423" t="s">
        <v>294</v>
      </c>
      <c r="F423" t="str">
        <f t="shared" si="10"/>
        <v>上級男子小５小5 10-11歳-30キョルギ＆プムセ</v>
      </c>
      <c r="G423" s="2" t="s">
        <v>185</v>
      </c>
    </row>
    <row r="424" spans="1:7" x14ac:dyDescent="0.4">
      <c r="A424" t="s">
        <v>145</v>
      </c>
      <c r="B424" t="s">
        <v>131</v>
      </c>
      <c r="C424" t="s">
        <v>16</v>
      </c>
      <c r="D424" t="s">
        <v>372</v>
      </c>
      <c r="E424" t="s">
        <v>294</v>
      </c>
      <c r="F424" t="str">
        <f t="shared" si="10"/>
        <v>上級男子小５小5 10-11歳-35キョルギ＆プムセ</v>
      </c>
      <c r="G424" s="2" t="s">
        <v>186</v>
      </c>
    </row>
    <row r="425" spans="1:7" x14ac:dyDescent="0.4">
      <c r="A425" t="s">
        <v>145</v>
      </c>
      <c r="B425" t="s">
        <v>131</v>
      </c>
      <c r="C425" t="s">
        <v>16</v>
      </c>
      <c r="D425" t="s">
        <v>373</v>
      </c>
      <c r="E425" t="s">
        <v>294</v>
      </c>
      <c r="F425" t="str">
        <f t="shared" si="10"/>
        <v>上級男子小５小5 10-11歳-40キョルギ＆プムセ</v>
      </c>
      <c r="G425" s="2" t="s">
        <v>187</v>
      </c>
    </row>
    <row r="426" spans="1:7" x14ac:dyDescent="0.4">
      <c r="A426" t="s">
        <v>145</v>
      </c>
      <c r="B426" t="s">
        <v>131</v>
      </c>
      <c r="C426" t="s">
        <v>16</v>
      </c>
      <c r="D426" t="s">
        <v>374</v>
      </c>
      <c r="E426" t="s">
        <v>294</v>
      </c>
      <c r="F426" t="str">
        <f t="shared" si="10"/>
        <v>上級男子小５小5 10-11歳+40キョルギ＆プムセ</v>
      </c>
      <c r="G426" s="2" t="s">
        <v>188</v>
      </c>
    </row>
    <row r="427" spans="1:7" x14ac:dyDescent="0.4">
      <c r="A427" t="s">
        <v>135</v>
      </c>
      <c r="B427" t="s">
        <v>131</v>
      </c>
      <c r="C427" t="s">
        <v>29</v>
      </c>
      <c r="D427" t="s">
        <v>375</v>
      </c>
      <c r="E427" t="s">
        <v>294</v>
      </c>
      <c r="F427" t="str">
        <f t="shared" si="10"/>
        <v>初級男子小６小6 10-11歳-30キョルギ＆プムセ</v>
      </c>
      <c r="G427" s="2" t="s">
        <v>182</v>
      </c>
    </row>
    <row r="428" spans="1:7" x14ac:dyDescent="0.4">
      <c r="A428" t="s">
        <v>135</v>
      </c>
      <c r="B428" t="s">
        <v>131</v>
      </c>
      <c r="C428" t="s">
        <v>29</v>
      </c>
      <c r="D428" t="s">
        <v>376</v>
      </c>
      <c r="E428" t="s">
        <v>294</v>
      </c>
      <c r="F428" t="str">
        <f t="shared" si="10"/>
        <v>初級男子小６小6 10-11歳-35キョルギ＆プムセ</v>
      </c>
      <c r="G428" s="2" t="s">
        <v>69</v>
      </c>
    </row>
    <row r="429" spans="1:7" x14ac:dyDescent="0.4">
      <c r="A429" t="s">
        <v>135</v>
      </c>
      <c r="B429" t="s">
        <v>131</v>
      </c>
      <c r="C429" t="s">
        <v>29</v>
      </c>
      <c r="D429" t="s">
        <v>377</v>
      </c>
      <c r="E429" t="s">
        <v>294</v>
      </c>
      <c r="F429" t="str">
        <f t="shared" si="10"/>
        <v>初級男子小６小6 10-11歳-40キョルギ＆プムセ</v>
      </c>
      <c r="G429" s="2" t="s">
        <v>183</v>
      </c>
    </row>
    <row r="430" spans="1:7" x14ac:dyDescent="0.4">
      <c r="A430" t="s">
        <v>135</v>
      </c>
      <c r="B430" t="s">
        <v>131</v>
      </c>
      <c r="C430" t="s">
        <v>29</v>
      </c>
      <c r="D430" t="s">
        <v>378</v>
      </c>
      <c r="E430" t="s">
        <v>294</v>
      </c>
      <c r="F430" t="str">
        <f t="shared" si="10"/>
        <v>初級男子小６小6 10-11歳+40キョルギ＆プムセ</v>
      </c>
      <c r="G430" s="2" t="s">
        <v>184</v>
      </c>
    </row>
    <row r="431" spans="1:7" x14ac:dyDescent="0.4">
      <c r="A431" t="s">
        <v>135</v>
      </c>
      <c r="B431" t="s">
        <v>131</v>
      </c>
      <c r="C431" t="s">
        <v>29</v>
      </c>
      <c r="D431" t="s">
        <v>379</v>
      </c>
      <c r="E431" t="s">
        <v>294</v>
      </c>
      <c r="F431" t="str">
        <f t="shared" si="10"/>
        <v>初級男子小６小6 カデット男子-37キョルギ＆プムセ</v>
      </c>
      <c r="G431" s="2" t="s">
        <v>189</v>
      </c>
    </row>
    <row r="432" spans="1:7" x14ac:dyDescent="0.4">
      <c r="A432" t="s">
        <v>135</v>
      </c>
      <c r="B432" t="s">
        <v>131</v>
      </c>
      <c r="C432" t="s">
        <v>29</v>
      </c>
      <c r="D432" t="s">
        <v>380</v>
      </c>
      <c r="E432" t="s">
        <v>294</v>
      </c>
      <c r="F432" t="str">
        <f t="shared" si="10"/>
        <v>初級男子小６小6 カデット男子-45キョルギ＆プムセ</v>
      </c>
      <c r="G432" s="2" t="s">
        <v>190</v>
      </c>
    </row>
    <row r="433" spans="1:7" x14ac:dyDescent="0.4">
      <c r="A433" t="s">
        <v>135</v>
      </c>
      <c r="B433" t="s">
        <v>131</v>
      </c>
      <c r="C433" t="s">
        <v>29</v>
      </c>
      <c r="D433" t="s">
        <v>381</v>
      </c>
      <c r="E433" t="s">
        <v>294</v>
      </c>
      <c r="F433" t="str">
        <f t="shared" si="10"/>
        <v>初級男子小６小6 カデット男子-53キョルギ＆プムセ</v>
      </c>
      <c r="G433" s="2" t="s">
        <v>191</v>
      </c>
    </row>
    <row r="434" spans="1:7" x14ac:dyDescent="0.4">
      <c r="A434" t="s">
        <v>135</v>
      </c>
      <c r="B434" t="s">
        <v>131</v>
      </c>
      <c r="C434" t="s">
        <v>29</v>
      </c>
      <c r="D434" t="s">
        <v>382</v>
      </c>
      <c r="E434" t="s">
        <v>294</v>
      </c>
      <c r="F434" t="str">
        <f t="shared" si="10"/>
        <v>初級男子小６小6 カデット男子-61キョルギ＆プムセ</v>
      </c>
      <c r="G434" s="2" t="s">
        <v>192</v>
      </c>
    </row>
    <row r="435" spans="1:7" x14ac:dyDescent="0.4">
      <c r="A435" t="s">
        <v>135</v>
      </c>
      <c r="B435" t="s">
        <v>131</v>
      </c>
      <c r="C435" t="s">
        <v>29</v>
      </c>
      <c r="D435" t="s">
        <v>383</v>
      </c>
      <c r="E435" t="s">
        <v>294</v>
      </c>
      <c r="F435" t="str">
        <f t="shared" si="10"/>
        <v>初級男子小６小6 カデット男子-65キョルギ＆プムセ</v>
      </c>
      <c r="G435" s="2" t="s">
        <v>193</v>
      </c>
    </row>
    <row r="436" spans="1:7" x14ac:dyDescent="0.4">
      <c r="A436" t="s">
        <v>135</v>
      </c>
      <c r="B436" t="s">
        <v>131</v>
      </c>
      <c r="C436" t="s">
        <v>29</v>
      </c>
      <c r="D436" t="s">
        <v>384</v>
      </c>
      <c r="E436" t="s">
        <v>294</v>
      </c>
      <c r="F436" t="str">
        <f t="shared" si="10"/>
        <v>初級男子小６小6 カデット男子+65キョルギ＆プムセ</v>
      </c>
      <c r="G436" s="2" t="s">
        <v>194</v>
      </c>
    </row>
    <row r="437" spans="1:7" x14ac:dyDescent="0.4">
      <c r="A437" t="s">
        <v>135</v>
      </c>
      <c r="B437" t="s">
        <v>133</v>
      </c>
      <c r="C437" t="s">
        <v>29</v>
      </c>
      <c r="D437" t="s">
        <v>385</v>
      </c>
      <c r="E437" t="s">
        <v>294</v>
      </c>
      <c r="F437" t="str">
        <f t="shared" si="10"/>
        <v>初級女子小６小6 カデット女子-33キョルギ＆プムセ</v>
      </c>
      <c r="G437" s="2" t="s">
        <v>195</v>
      </c>
    </row>
    <row r="438" spans="1:7" x14ac:dyDescent="0.4">
      <c r="A438" t="s">
        <v>135</v>
      </c>
      <c r="B438" t="s">
        <v>133</v>
      </c>
      <c r="C438" t="s">
        <v>29</v>
      </c>
      <c r="D438" t="s">
        <v>386</v>
      </c>
      <c r="E438" t="s">
        <v>294</v>
      </c>
      <c r="F438" t="str">
        <f t="shared" si="10"/>
        <v>初級女子小６小6 カデット女子-41キョルギ＆プムセ</v>
      </c>
      <c r="G438" s="2" t="s">
        <v>196</v>
      </c>
    </row>
    <row r="439" spans="1:7" x14ac:dyDescent="0.4">
      <c r="A439" t="s">
        <v>135</v>
      </c>
      <c r="B439" t="s">
        <v>133</v>
      </c>
      <c r="C439" t="s">
        <v>29</v>
      </c>
      <c r="D439" t="s">
        <v>387</v>
      </c>
      <c r="E439" t="s">
        <v>294</v>
      </c>
      <c r="F439" t="str">
        <f t="shared" si="10"/>
        <v>初級女子小６小6 カデット女子-47キョルギ＆プムセ</v>
      </c>
      <c r="G439" s="2" t="s">
        <v>197</v>
      </c>
    </row>
    <row r="440" spans="1:7" x14ac:dyDescent="0.4">
      <c r="A440" t="s">
        <v>135</v>
      </c>
      <c r="B440" t="s">
        <v>133</v>
      </c>
      <c r="C440" t="s">
        <v>29</v>
      </c>
      <c r="D440" t="s">
        <v>388</v>
      </c>
      <c r="E440" t="s">
        <v>294</v>
      </c>
      <c r="F440" t="str">
        <f t="shared" si="10"/>
        <v>初級女子小６小6 カデット女子-55キョルギ＆プムセ</v>
      </c>
      <c r="G440" s="2" t="s">
        <v>198</v>
      </c>
    </row>
    <row r="441" spans="1:7" x14ac:dyDescent="0.4">
      <c r="A441" t="s">
        <v>135</v>
      </c>
      <c r="B441" t="s">
        <v>133</v>
      </c>
      <c r="C441" t="s">
        <v>29</v>
      </c>
      <c r="D441" t="s">
        <v>389</v>
      </c>
      <c r="E441" t="s">
        <v>294</v>
      </c>
      <c r="F441" t="str">
        <f t="shared" si="10"/>
        <v>初級女子小６小6 カデット女子-59キョルギ＆プムセ</v>
      </c>
      <c r="G441" s="2" t="s">
        <v>199</v>
      </c>
    </row>
    <row r="442" spans="1:7" x14ac:dyDescent="0.4">
      <c r="A442" t="s">
        <v>135</v>
      </c>
      <c r="B442" t="s">
        <v>133</v>
      </c>
      <c r="C442" t="s">
        <v>29</v>
      </c>
      <c r="D442" t="s">
        <v>390</v>
      </c>
      <c r="E442" t="s">
        <v>294</v>
      </c>
      <c r="F442" t="str">
        <f t="shared" si="10"/>
        <v>初級女子小６小6 カデット女子+59キョルギ＆プムセ</v>
      </c>
      <c r="G442" s="2" t="s">
        <v>200</v>
      </c>
    </row>
    <row r="443" spans="1:7" x14ac:dyDescent="0.4">
      <c r="A443" t="s">
        <v>201</v>
      </c>
      <c r="B443" t="s">
        <v>131</v>
      </c>
      <c r="C443" t="s">
        <v>29</v>
      </c>
      <c r="D443" t="s">
        <v>375</v>
      </c>
      <c r="E443" t="s">
        <v>294</v>
      </c>
      <c r="F443" t="str">
        <f t="shared" si="10"/>
        <v>上級男子小６小6 10-11歳-30キョルギ＆プムセ</v>
      </c>
      <c r="G443" s="2" t="s">
        <v>185</v>
      </c>
    </row>
    <row r="444" spans="1:7" x14ac:dyDescent="0.4">
      <c r="A444" t="s">
        <v>201</v>
      </c>
      <c r="B444" t="s">
        <v>131</v>
      </c>
      <c r="C444" t="s">
        <v>29</v>
      </c>
      <c r="D444" t="s">
        <v>376</v>
      </c>
      <c r="E444" t="s">
        <v>294</v>
      </c>
      <c r="F444" t="str">
        <f t="shared" si="10"/>
        <v>上級男子小６小6 10-11歳-35キョルギ＆プムセ</v>
      </c>
      <c r="G444" s="2" t="s">
        <v>186</v>
      </c>
    </row>
    <row r="445" spans="1:7" x14ac:dyDescent="0.4">
      <c r="A445" t="s">
        <v>201</v>
      </c>
      <c r="B445" t="s">
        <v>131</v>
      </c>
      <c r="C445" t="s">
        <v>29</v>
      </c>
      <c r="D445" t="s">
        <v>377</v>
      </c>
      <c r="E445" t="s">
        <v>294</v>
      </c>
      <c r="F445" t="str">
        <f t="shared" si="10"/>
        <v>上級男子小６小6 10-11歳-40キョルギ＆プムセ</v>
      </c>
      <c r="G445" s="2" t="s">
        <v>187</v>
      </c>
    </row>
    <row r="446" spans="1:7" x14ac:dyDescent="0.4">
      <c r="A446" t="s">
        <v>201</v>
      </c>
      <c r="B446" t="s">
        <v>131</v>
      </c>
      <c r="C446" t="s">
        <v>29</v>
      </c>
      <c r="D446" t="s">
        <v>378</v>
      </c>
      <c r="E446" t="s">
        <v>294</v>
      </c>
      <c r="F446" t="str">
        <f t="shared" si="10"/>
        <v>上級男子小６小6 10-11歳+40キョルギ＆プムセ</v>
      </c>
      <c r="G446" s="2" t="s">
        <v>188</v>
      </c>
    </row>
    <row r="447" spans="1:7" x14ac:dyDescent="0.4">
      <c r="A447" t="s">
        <v>201</v>
      </c>
      <c r="B447" t="s">
        <v>131</v>
      </c>
      <c r="C447" t="s">
        <v>29</v>
      </c>
      <c r="D447" t="s">
        <v>379</v>
      </c>
      <c r="E447" t="s">
        <v>294</v>
      </c>
      <c r="F447" t="str">
        <f t="shared" si="10"/>
        <v>上級男子小６小6 カデット男子-37キョルギ＆プムセ</v>
      </c>
      <c r="G447" s="2" t="s">
        <v>202</v>
      </c>
    </row>
    <row r="448" spans="1:7" x14ac:dyDescent="0.4">
      <c r="A448" t="s">
        <v>201</v>
      </c>
      <c r="B448" t="s">
        <v>131</v>
      </c>
      <c r="C448" t="s">
        <v>29</v>
      </c>
      <c r="D448" t="s">
        <v>380</v>
      </c>
      <c r="E448" t="s">
        <v>294</v>
      </c>
      <c r="F448" t="str">
        <f t="shared" si="10"/>
        <v>上級男子小６小6 カデット男子-45キョルギ＆プムセ</v>
      </c>
      <c r="G448" s="2" t="s">
        <v>203</v>
      </c>
    </row>
    <row r="449" spans="1:9" x14ac:dyDescent="0.4">
      <c r="A449" t="s">
        <v>201</v>
      </c>
      <c r="B449" t="s">
        <v>131</v>
      </c>
      <c r="C449" t="s">
        <v>29</v>
      </c>
      <c r="D449" t="s">
        <v>381</v>
      </c>
      <c r="E449" t="s">
        <v>294</v>
      </c>
      <c r="F449" t="str">
        <f t="shared" si="10"/>
        <v>上級男子小６小6 カデット男子-53キョルギ＆プムセ</v>
      </c>
      <c r="G449" s="2" t="s">
        <v>204</v>
      </c>
    </row>
    <row r="450" spans="1:9" x14ac:dyDescent="0.4">
      <c r="A450" t="s">
        <v>201</v>
      </c>
      <c r="B450" t="s">
        <v>131</v>
      </c>
      <c r="C450" t="s">
        <v>29</v>
      </c>
      <c r="D450" t="s">
        <v>382</v>
      </c>
      <c r="E450" t="s">
        <v>294</v>
      </c>
      <c r="F450" t="str">
        <f t="shared" si="10"/>
        <v>上級男子小６小6 カデット男子-61キョルギ＆プムセ</v>
      </c>
      <c r="G450" s="2" t="s">
        <v>205</v>
      </c>
    </row>
    <row r="451" spans="1:9" x14ac:dyDescent="0.4">
      <c r="A451" t="s">
        <v>201</v>
      </c>
      <c r="B451" t="s">
        <v>131</v>
      </c>
      <c r="C451" t="s">
        <v>29</v>
      </c>
      <c r="D451" t="s">
        <v>383</v>
      </c>
      <c r="E451" t="s">
        <v>294</v>
      </c>
      <c r="F451" t="str">
        <f t="shared" si="10"/>
        <v>上級男子小６小6 カデット男子-65キョルギ＆プムセ</v>
      </c>
      <c r="G451" s="2" t="s">
        <v>206</v>
      </c>
    </row>
    <row r="452" spans="1:9" x14ac:dyDescent="0.4">
      <c r="A452" t="s">
        <v>201</v>
      </c>
      <c r="B452" t="s">
        <v>131</v>
      </c>
      <c r="C452" t="s">
        <v>29</v>
      </c>
      <c r="D452" t="s">
        <v>384</v>
      </c>
      <c r="E452" t="s">
        <v>294</v>
      </c>
      <c r="F452" t="str">
        <f t="shared" si="10"/>
        <v>上級男子小６小6 カデット男子+65キョルギ＆プムセ</v>
      </c>
      <c r="G452" s="2" t="s">
        <v>207</v>
      </c>
    </row>
    <row r="453" spans="1:9" x14ac:dyDescent="0.4">
      <c r="A453" t="s">
        <v>201</v>
      </c>
      <c r="B453" t="s">
        <v>133</v>
      </c>
      <c r="C453" t="s">
        <v>29</v>
      </c>
      <c r="D453" t="s">
        <v>385</v>
      </c>
      <c r="E453" t="s">
        <v>294</v>
      </c>
      <c r="F453" t="str">
        <f t="shared" si="10"/>
        <v>上級女子小６小6 カデット女子-33キョルギ＆プムセ</v>
      </c>
      <c r="G453" s="2" t="s">
        <v>79</v>
      </c>
    </row>
    <row r="454" spans="1:9" x14ac:dyDescent="0.4">
      <c r="A454" t="s">
        <v>201</v>
      </c>
      <c r="B454" t="s">
        <v>133</v>
      </c>
      <c r="C454" t="s">
        <v>29</v>
      </c>
      <c r="D454" t="s">
        <v>386</v>
      </c>
      <c r="E454" t="s">
        <v>294</v>
      </c>
      <c r="F454" t="str">
        <f t="shared" si="10"/>
        <v>上級女子小６小6 カデット女子-41キョルギ＆プムセ</v>
      </c>
      <c r="G454" s="2" t="s">
        <v>208</v>
      </c>
    </row>
    <row r="455" spans="1:9" x14ac:dyDescent="0.4">
      <c r="A455" t="s">
        <v>201</v>
      </c>
      <c r="B455" t="s">
        <v>133</v>
      </c>
      <c r="C455" t="s">
        <v>29</v>
      </c>
      <c r="D455" t="s">
        <v>387</v>
      </c>
      <c r="E455" t="s">
        <v>294</v>
      </c>
      <c r="F455" t="str">
        <f t="shared" si="10"/>
        <v>上級女子小６小6 カデット女子-47キョルギ＆プムセ</v>
      </c>
      <c r="G455" s="2" t="s">
        <v>209</v>
      </c>
    </row>
    <row r="456" spans="1:9" x14ac:dyDescent="0.4">
      <c r="A456" t="s">
        <v>201</v>
      </c>
      <c r="B456" t="s">
        <v>133</v>
      </c>
      <c r="C456" t="s">
        <v>29</v>
      </c>
      <c r="D456" t="s">
        <v>388</v>
      </c>
      <c r="E456" t="s">
        <v>294</v>
      </c>
      <c r="F456" t="str">
        <f t="shared" si="10"/>
        <v>上級女子小６小6 カデット女子-55キョルギ＆プムセ</v>
      </c>
      <c r="G456" s="2" t="s">
        <v>210</v>
      </c>
    </row>
    <row r="457" spans="1:9" x14ac:dyDescent="0.4">
      <c r="A457" t="s">
        <v>201</v>
      </c>
      <c r="B457" t="s">
        <v>133</v>
      </c>
      <c r="C457" t="s">
        <v>29</v>
      </c>
      <c r="D457" t="s">
        <v>389</v>
      </c>
      <c r="E457" t="s">
        <v>294</v>
      </c>
      <c r="F457" t="str">
        <f t="shared" si="10"/>
        <v>上級女子小６小6 カデット女子-59キョルギ＆プムセ</v>
      </c>
      <c r="G457" s="2" t="s">
        <v>211</v>
      </c>
    </row>
    <row r="458" spans="1:9" x14ac:dyDescent="0.4">
      <c r="A458" t="s">
        <v>201</v>
      </c>
      <c r="B458" t="s">
        <v>133</v>
      </c>
      <c r="C458" t="s">
        <v>29</v>
      </c>
      <c r="D458" t="s">
        <v>390</v>
      </c>
      <c r="E458" t="s">
        <v>294</v>
      </c>
      <c r="F458" t="str">
        <f t="shared" si="10"/>
        <v>上級女子小６小6 カデット女子+59キョルギ＆プムセ</v>
      </c>
      <c r="G458" s="2" t="s">
        <v>212</v>
      </c>
    </row>
    <row r="459" spans="1:9" x14ac:dyDescent="0.4">
      <c r="A459" t="s">
        <v>135</v>
      </c>
      <c r="B459" t="s">
        <v>213</v>
      </c>
      <c r="C459" t="s">
        <v>27</v>
      </c>
      <c r="D459" s="37" t="s">
        <v>420</v>
      </c>
      <c r="E459" t="s">
        <v>294</v>
      </c>
      <c r="F459" t="str">
        <f t="shared" si="10"/>
        <v>初級女子小３小3 8-9歳-21キョルギ＆プムセ</v>
      </c>
      <c r="G459" s="2" t="s">
        <v>214</v>
      </c>
      <c r="I459" t="str">
        <f t="shared" ref="I459:I466" si="11">"小3 "&amp;D459</f>
        <v>小3 小3 8-9歳-21</v>
      </c>
    </row>
    <row r="460" spans="1:9" x14ac:dyDescent="0.4">
      <c r="A460" t="s">
        <v>135</v>
      </c>
      <c r="B460" t="s">
        <v>213</v>
      </c>
      <c r="C460" t="s">
        <v>27</v>
      </c>
      <c r="D460" s="37" t="s">
        <v>422</v>
      </c>
      <c r="E460" t="s">
        <v>294</v>
      </c>
      <c r="F460" t="str">
        <f t="shared" si="10"/>
        <v>初級女子小３小3 8-9歳-25キョルギ＆プムセ</v>
      </c>
      <c r="G460" s="2" t="s">
        <v>215</v>
      </c>
      <c r="I460" t="str">
        <f t="shared" si="11"/>
        <v>小3 小3 8-9歳-25</v>
      </c>
    </row>
    <row r="461" spans="1:9" x14ac:dyDescent="0.4">
      <c r="A461" t="s">
        <v>135</v>
      </c>
      <c r="B461" t="s">
        <v>213</v>
      </c>
      <c r="C461" t="s">
        <v>27</v>
      </c>
      <c r="D461" s="37" t="s">
        <v>423</v>
      </c>
      <c r="E461" t="s">
        <v>294</v>
      </c>
      <c r="F461" t="str">
        <f t="shared" si="10"/>
        <v>初級女子小３小3 8-9歳-30キョルギ＆プムセ</v>
      </c>
      <c r="G461" s="2" t="s">
        <v>216</v>
      </c>
      <c r="I461" t="str">
        <f t="shared" si="11"/>
        <v>小3 小3 8-9歳-30</v>
      </c>
    </row>
    <row r="462" spans="1:9" x14ac:dyDescent="0.4">
      <c r="A462" t="s">
        <v>135</v>
      </c>
      <c r="B462" t="s">
        <v>213</v>
      </c>
      <c r="C462" t="s">
        <v>27</v>
      </c>
      <c r="D462" s="37" t="s">
        <v>424</v>
      </c>
      <c r="E462" t="s">
        <v>294</v>
      </c>
      <c r="F462" t="str">
        <f t="shared" si="10"/>
        <v>初級女子小３小3 8-9歳+30キョルギ＆プムセ</v>
      </c>
      <c r="G462" s="2" t="s">
        <v>217</v>
      </c>
      <c r="I462" t="str">
        <f t="shared" si="11"/>
        <v>小3 小3 8-9歳+30</v>
      </c>
    </row>
    <row r="463" spans="1:9" x14ac:dyDescent="0.4">
      <c r="A463" t="s">
        <v>145</v>
      </c>
      <c r="B463" t="s">
        <v>213</v>
      </c>
      <c r="C463" t="s">
        <v>27</v>
      </c>
      <c r="D463" s="37" t="s">
        <v>420</v>
      </c>
      <c r="E463" t="s">
        <v>294</v>
      </c>
      <c r="F463" t="str">
        <f t="shared" si="10"/>
        <v>上級女子小３小3 8-9歳-21キョルギ＆プムセ</v>
      </c>
      <c r="G463" s="2" t="s">
        <v>218</v>
      </c>
      <c r="I463" t="str">
        <f t="shared" si="11"/>
        <v>小3 小3 8-9歳-21</v>
      </c>
    </row>
    <row r="464" spans="1:9" x14ac:dyDescent="0.4">
      <c r="A464" t="s">
        <v>145</v>
      </c>
      <c r="B464" t="s">
        <v>213</v>
      </c>
      <c r="C464" t="s">
        <v>27</v>
      </c>
      <c r="D464" s="37" t="s">
        <v>422</v>
      </c>
      <c r="E464" t="s">
        <v>294</v>
      </c>
      <c r="F464" t="str">
        <f t="shared" si="10"/>
        <v>上級女子小３小3 8-9歳-25キョルギ＆プムセ</v>
      </c>
      <c r="G464" s="2" t="s">
        <v>219</v>
      </c>
      <c r="I464" t="str">
        <f t="shared" si="11"/>
        <v>小3 小3 8-9歳-25</v>
      </c>
    </row>
    <row r="465" spans="1:9" x14ac:dyDescent="0.4">
      <c r="A465" t="s">
        <v>145</v>
      </c>
      <c r="B465" t="s">
        <v>213</v>
      </c>
      <c r="C465" t="s">
        <v>27</v>
      </c>
      <c r="D465" s="37" t="s">
        <v>423</v>
      </c>
      <c r="E465" t="s">
        <v>294</v>
      </c>
      <c r="F465" t="str">
        <f t="shared" si="10"/>
        <v>上級女子小３小3 8-9歳-30キョルギ＆プムセ</v>
      </c>
      <c r="G465" s="2" t="s">
        <v>220</v>
      </c>
      <c r="I465" t="str">
        <f t="shared" si="11"/>
        <v>小3 小3 8-9歳-30</v>
      </c>
    </row>
    <row r="466" spans="1:9" x14ac:dyDescent="0.4">
      <c r="A466" t="s">
        <v>145</v>
      </c>
      <c r="B466" t="s">
        <v>213</v>
      </c>
      <c r="C466" t="s">
        <v>27</v>
      </c>
      <c r="D466" s="37" t="s">
        <v>424</v>
      </c>
      <c r="E466" t="s">
        <v>294</v>
      </c>
      <c r="F466" t="str">
        <f t="shared" si="10"/>
        <v>上級女子小３小3 8-9歳+30キョルギ＆プムセ</v>
      </c>
      <c r="G466" s="2" t="s">
        <v>221</v>
      </c>
      <c r="I466" t="str">
        <f t="shared" si="11"/>
        <v>小3 小3 8-9歳+30</v>
      </c>
    </row>
    <row r="467" spans="1:9" x14ac:dyDescent="0.4">
      <c r="A467" t="s">
        <v>135</v>
      </c>
      <c r="B467" t="s">
        <v>213</v>
      </c>
      <c r="C467" t="s">
        <v>28</v>
      </c>
      <c r="D467" t="s">
        <v>363</v>
      </c>
      <c r="E467" t="s">
        <v>294</v>
      </c>
      <c r="F467" t="str">
        <f t="shared" si="10"/>
        <v>初級女子小４小4 10-11歳-30キョルギ＆プムセ</v>
      </c>
      <c r="G467" s="2" t="s">
        <v>222</v>
      </c>
    </row>
    <row r="468" spans="1:9" x14ac:dyDescent="0.4">
      <c r="A468" t="s">
        <v>135</v>
      </c>
      <c r="B468" t="s">
        <v>213</v>
      </c>
      <c r="C468" t="s">
        <v>28</v>
      </c>
      <c r="D468" t="s">
        <v>364</v>
      </c>
      <c r="E468" t="s">
        <v>294</v>
      </c>
      <c r="F468" t="str">
        <f t="shared" si="10"/>
        <v>初級女子小４小4 10-11歳-35キョルギ＆プムセ</v>
      </c>
      <c r="G468" s="2" t="s">
        <v>223</v>
      </c>
    </row>
    <row r="469" spans="1:9" x14ac:dyDescent="0.4">
      <c r="A469" t="s">
        <v>135</v>
      </c>
      <c r="B469" t="s">
        <v>213</v>
      </c>
      <c r="C469" t="s">
        <v>28</v>
      </c>
      <c r="D469" t="s">
        <v>365</v>
      </c>
      <c r="E469" t="s">
        <v>294</v>
      </c>
      <c r="F469" t="str">
        <f t="shared" si="10"/>
        <v>初級女子小４小4 10-11歳-40キョルギ＆プムセ</v>
      </c>
      <c r="G469" s="2" t="s">
        <v>224</v>
      </c>
    </row>
    <row r="470" spans="1:9" x14ac:dyDescent="0.4">
      <c r="A470" t="s">
        <v>135</v>
      </c>
      <c r="B470" t="s">
        <v>213</v>
      </c>
      <c r="C470" t="s">
        <v>28</v>
      </c>
      <c r="D470" t="s">
        <v>366</v>
      </c>
      <c r="E470" t="s">
        <v>294</v>
      </c>
      <c r="F470" t="str">
        <f t="shared" si="10"/>
        <v>初級女子小４小4 10-11歳+40キョルギ＆プムセ</v>
      </c>
      <c r="G470" s="2" t="s">
        <v>225</v>
      </c>
    </row>
    <row r="471" spans="1:9" x14ac:dyDescent="0.4">
      <c r="A471" t="s">
        <v>135</v>
      </c>
      <c r="B471" t="s">
        <v>213</v>
      </c>
      <c r="C471" t="s">
        <v>28</v>
      </c>
      <c r="D471" t="s">
        <v>367</v>
      </c>
      <c r="E471" t="s">
        <v>294</v>
      </c>
      <c r="F471" t="str">
        <f t="shared" si="10"/>
        <v>初級女子小４小4 8-9歳-21キョルギ＆プムセ</v>
      </c>
      <c r="G471" s="2" t="s">
        <v>214</v>
      </c>
    </row>
    <row r="472" spans="1:9" x14ac:dyDescent="0.4">
      <c r="A472" t="s">
        <v>135</v>
      </c>
      <c r="B472" t="s">
        <v>213</v>
      </c>
      <c r="C472" t="s">
        <v>28</v>
      </c>
      <c r="D472" t="s">
        <v>368</v>
      </c>
      <c r="E472" t="s">
        <v>294</v>
      </c>
      <c r="F472" t="str">
        <f t="shared" si="10"/>
        <v>初級女子小４小4 8-9歳-25キョルギ＆プムセ</v>
      </c>
      <c r="G472" s="2" t="s">
        <v>215</v>
      </c>
    </row>
    <row r="473" spans="1:9" x14ac:dyDescent="0.4">
      <c r="A473" t="s">
        <v>135</v>
      </c>
      <c r="B473" t="s">
        <v>213</v>
      </c>
      <c r="C473" t="s">
        <v>28</v>
      </c>
      <c r="D473" t="s">
        <v>369</v>
      </c>
      <c r="E473" t="s">
        <v>294</v>
      </c>
      <c r="F473" t="str">
        <f t="shared" ref="F473:F536" si="12">A473&amp;B473&amp;C473&amp;D473&amp;E473</f>
        <v>初級女子小４小4 8-9歳-30キョルギ＆プムセ</v>
      </c>
      <c r="G473" s="2" t="s">
        <v>216</v>
      </c>
    </row>
    <row r="474" spans="1:9" x14ac:dyDescent="0.4">
      <c r="A474" t="s">
        <v>135</v>
      </c>
      <c r="B474" t="s">
        <v>213</v>
      </c>
      <c r="C474" t="s">
        <v>28</v>
      </c>
      <c r="D474" t="s">
        <v>370</v>
      </c>
      <c r="E474" t="s">
        <v>294</v>
      </c>
      <c r="F474" t="str">
        <f t="shared" si="12"/>
        <v>初級女子小４小4 8-9歳+30キョルギ＆プムセ</v>
      </c>
      <c r="G474" s="2" t="s">
        <v>217</v>
      </c>
    </row>
    <row r="475" spans="1:9" x14ac:dyDescent="0.4">
      <c r="A475" t="s">
        <v>145</v>
      </c>
      <c r="B475" t="s">
        <v>213</v>
      </c>
      <c r="C475" t="s">
        <v>28</v>
      </c>
      <c r="D475" t="s">
        <v>363</v>
      </c>
      <c r="E475" t="s">
        <v>294</v>
      </c>
      <c r="F475" t="str">
        <f t="shared" si="12"/>
        <v>上級女子小４小4 10-11歳-30キョルギ＆プムセ</v>
      </c>
      <c r="G475" s="2" t="s">
        <v>226</v>
      </c>
    </row>
    <row r="476" spans="1:9" x14ac:dyDescent="0.4">
      <c r="A476" t="s">
        <v>145</v>
      </c>
      <c r="B476" t="s">
        <v>213</v>
      </c>
      <c r="C476" t="s">
        <v>28</v>
      </c>
      <c r="D476" t="s">
        <v>364</v>
      </c>
      <c r="E476" t="s">
        <v>294</v>
      </c>
      <c r="F476" t="str">
        <f t="shared" si="12"/>
        <v>上級女子小４小4 10-11歳-35キョルギ＆プムセ</v>
      </c>
      <c r="G476" s="2" t="s">
        <v>227</v>
      </c>
    </row>
    <row r="477" spans="1:9" x14ac:dyDescent="0.4">
      <c r="A477" t="s">
        <v>145</v>
      </c>
      <c r="B477" t="s">
        <v>213</v>
      </c>
      <c r="C477" t="s">
        <v>28</v>
      </c>
      <c r="D477" t="s">
        <v>365</v>
      </c>
      <c r="E477" t="s">
        <v>294</v>
      </c>
      <c r="F477" t="str">
        <f t="shared" si="12"/>
        <v>上級女子小４小4 10-11歳-40キョルギ＆プムセ</v>
      </c>
      <c r="G477" s="2" t="s">
        <v>228</v>
      </c>
    </row>
    <row r="478" spans="1:9" x14ac:dyDescent="0.4">
      <c r="A478" t="s">
        <v>145</v>
      </c>
      <c r="B478" t="s">
        <v>213</v>
      </c>
      <c r="C478" t="s">
        <v>28</v>
      </c>
      <c r="D478" t="s">
        <v>366</v>
      </c>
      <c r="E478" t="s">
        <v>294</v>
      </c>
      <c r="F478" t="str">
        <f t="shared" si="12"/>
        <v>上級女子小４小4 10-11歳+40キョルギ＆プムセ</v>
      </c>
      <c r="G478" s="2" t="s">
        <v>229</v>
      </c>
    </row>
    <row r="479" spans="1:9" x14ac:dyDescent="0.4">
      <c r="A479" t="s">
        <v>145</v>
      </c>
      <c r="B479" t="s">
        <v>213</v>
      </c>
      <c r="C479" t="s">
        <v>28</v>
      </c>
      <c r="D479" t="s">
        <v>367</v>
      </c>
      <c r="E479" t="s">
        <v>294</v>
      </c>
      <c r="F479" t="str">
        <f t="shared" si="12"/>
        <v>上級女子小４小4 8-9歳-21キョルギ＆プムセ</v>
      </c>
      <c r="G479" s="2" t="s">
        <v>218</v>
      </c>
    </row>
    <row r="480" spans="1:9" x14ac:dyDescent="0.4">
      <c r="A480" t="s">
        <v>145</v>
      </c>
      <c r="B480" t="s">
        <v>213</v>
      </c>
      <c r="C480" t="s">
        <v>28</v>
      </c>
      <c r="D480" t="s">
        <v>368</v>
      </c>
      <c r="E480" t="s">
        <v>294</v>
      </c>
      <c r="F480" t="str">
        <f t="shared" si="12"/>
        <v>上級女子小４小4 8-9歳-25キョルギ＆プムセ</v>
      </c>
      <c r="G480" s="2" t="s">
        <v>219</v>
      </c>
    </row>
    <row r="481" spans="1:7" x14ac:dyDescent="0.4">
      <c r="A481" t="s">
        <v>145</v>
      </c>
      <c r="B481" t="s">
        <v>213</v>
      </c>
      <c r="C481" t="s">
        <v>28</v>
      </c>
      <c r="D481" t="s">
        <v>369</v>
      </c>
      <c r="E481" t="s">
        <v>294</v>
      </c>
      <c r="F481" t="str">
        <f t="shared" si="12"/>
        <v>上級女子小４小4 8-9歳-30キョルギ＆プムセ</v>
      </c>
      <c r="G481" s="2" t="s">
        <v>220</v>
      </c>
    </row>
    <row r="482" spans="1:7" x14ac:dyDescent="0.4">
      <c r="A482" t="s">
        <v>145</v>
      </c>
      <c r="B482" t="s">
        <v>213</v>
      </c>
      <c r="C482" t="s">
        <v>28</v>
      </c>
      <c r="D482" t="s">
        <v>370</v>
      </c>
      <c r="E482" t="s">
        <v>294</v>
      </c>
      <c r="F482" t="str">
        <f t="shared" si="12"/>
        <v>上級女子小４小4 8-9歳+30キョルギ＆プムセ</v>
      </c>
      <c r="G482" s="2" t="s">
        <v>221</v>
      </c>
    </row>
    <row r="483" spans="1:7" x14ac:dyDescent="0.4">
      <c r="A483" t="s">
        <v>135</v>
      </c>
      <c r="B483" t="s">
        <v>213</v>
      </c>
      <c r="C483" t="s">
        <v>16</v>
      </c>
      <c r="D483" t="s">
        <v>371</v>
      </c>
      <c r="E483" t="s">
        <v>294</v>
      </c>
      <c r="F483" t="str">
        <f t="shared" si="12"/>
        <v>初級女子小５小5 10-11歳-30キョルギ＆プムセ</v>
      </c>
      <c r="G483" s="2" t="s">
        <v>222</v>
      </c>
    </row>
    <row r="484" spans="1:7" x14ac:dyDescent="0.4">
      <c r="A484" t="s">
        <v>135</v>
      </c>
      <c r="B484" t="s">
        <v>213</v>
      </c>
      <c r="C484" t="s">
        <v>16</v>
      </c>
      <c r="D484" t="s">
        <v>372</v>
      </c>
      <c r="E484" t="s">
        <v>294</v>
      </c>
      <c r="F484" t="str">
        <f t="shared" si="12"/>
        <v>初級女子小５小5 10-11歳-35キョルギ＆プムセ</v>
      </c>
      <c r="G484" s="2" t="s">
        <v>223</v>
      </c>
    </row>
    <row r="485" spans="1:7" x14ac:dyDescent="0.4">
      <c r="A485" t="s">
        <v>135</v>
      </c>
      <c r="B485" t="s">
        <v>213</v>
      </c>
      <c r="C485" t="s">
        <v>16</v>
      </c>
      <c r="D485" t="s">
        <v>373</v>
      </c>
      <c r="E485" t="s">
        <v>294</v>
      </c>
      <c r="F485" t="str">
        <f t="shared" si="12"/>
        <v>初級女子小５小5 10-11歳-40キョルギ＆プムセ</v>
      </c>
      <c r="G485" s="2" t="s">
        <v>224</v>
      </c>
    </row>
    <row r="486" spans="1:7" x14ac:dyDescent="0.4">
      <c r="A486" t="s">
        <v>135</v>
      </c>
      <c r="B486" t="s">
        <v>213</v>
      </c>
      <c r="C486" t="s">
        <v>16</v>
      </c>
      <c r="D486" t="s">
        <v>374</v>
      </c>
      <c r="E486" t="s">
        <v>294</v>
      </c>
      <c r="F486" t="str">
        <f t="shared" si="12"/>
        <v>初級女子小５小5 10-11歳+40キョルギ＆プムセ</v>
      </c>
      <c r="G486" s="2" t="s">
        <v>225</v>
      </c>
    </row>
    <row r="487" spans="1:7" x14ac:dyDescent="0.4">
      <c r="A487" t="s">
        <v>145</v>
      </c>
      <c r="B487" t="s">
        <v>213</v>
      </c>
      <c r="C487" t="s">
        <v>16</v>
      </c>
      <c r="D487" t="s">
        <v>371</v>
      </c>
      <c r="E487" t="s">
        <v>294</v>
      </c>
      <c r="F487" t="str">
        <f t="shared" si="12"/>
        <v>上級女子小５小5 10-11歳-30キョルギ＆プムセ</v>
      </c>
      <c r="G487" s="2" t="s">
        <v>226</v>
      </c>
    </row>
    <row r="488" spans="1:7" x14ac:dyDescent="0.4">
      <c r="A488" t="s">
        <v>145</v>
      </c>
      <c r="B488" t="s">
        <v>213</v>
      </c>
      <c r="C488" t="s">
        <v>16</v>
      </c>
      <c r="D488" t="s">
        <v>372</v>
      </c>
      <c r="E488" t="s">
        <v>294</v>
      </c>
      <c r="F488" t="str">
        <f t="shared" si="12"/>
        <v>上級女子小５小5 10-11歳-35キョルギ＆プムセ</v>
      </c>
      <c r="G488" s="2" t="s">
        <v>227</v>
      </c>
    </row>
    <row r="489" spans="1:7" x14ac:dyDescent="0.4">
      <c r="A489" t="s">
        <v>145</v>
      </c>
      <c r="B489" t="s">
        <v>213</v>
      </c>
      <c r="C489" t="s">
        <v>16</v>
      </c>
      <c r="D489" t="s">
        <v>373</v>
      </c>
      <c r="E489" t="s">
        <v>294</v>
      </c>
      <c r="F489" t="str">
        <f t="shared" si="12"/>
        <v>上級女子小５小5 10-11歳-40キョルギ＆プムセ</v>
      </c>
      <c r="G489" s="2" t="s">
        <v>228</v>
      </c>
    </row>
    <row r="490" spans="1:7" x14ac:dyDescent="0.4">
      <c r="A490" t="s">
        <v>145</v>
      </c>
      <c r="B490" t="s">
        <v>213</v>
      </c>
      <c r="C490" t="s">
        <v>16</v>
      </c>
      <c r="D490" t="s">
        <v>374</v>
      </c>
      <c r="E490" t="s">
        <v>294</v>
      </c>
      <c r="F490" t="str">
        <f t="shared" si="12"/>
        <v>上級女子小５小5 10-11歳+40キョルギ＆プムセ</v>
      </c>
      <c r="G490" s="2" t="s">
        <v>229</v>
      </c>
    </row>
    <row r="491" spans="1:7" x14ac:dyDescent="0.4">
      <c r="A491" t="s">
        <v>135</v>
      </c>
      <c r="B491" t="s">
        <v>213</v>
      </c>
      <c r="C491" t="s">
        <v>29</v>
      </c>
      <c r="D491" t="s">
        <v>375</v>
      </c>
      <c r="E491" t="s">
        <v>294</v>
      </c>
      <c r="F491" t="str">
        <f t="shared" si="12"/>
        <v>初級女子小６小6 10-11歳-30キョルギ＆プムセ</v>
      </c>
      <c r="G491" s="2" t="s">
        <v>222</v>
      </c>
    </row>
    <row r="492" spans="1:7" x14ac:dyDescent="0.4">
      <c r="A492" t="s">
        <v>135</v>
      </c>
      <c r="B492" t="s">
        <v>213</v>
      </c>
      <c r="C492" t="s">
        <v>29</v>
      </c>
      <c r="D492" t="s">
        <v>376</v>
      </c>
      <c r="E492" t="s">
        <v>294</v>
      </c>
      <c r="F492" t="str">
        <f t="shared" si="12"/>
        <v>初級女子小６小6 10-11歳-35キョルギ＆プムセ</v>
      </c>
      <c r="G492" s="2" t="s">
        <v>223</v>
      </c>
    </row>
    <row r="493" spans="1:7" x14ac:dyDescent="0.4">
      <c r="A493" t="s">
        <v>135</v>
      </c>
      <c r="B493" t="s">
        <v>213</v>
      </c>
      <c r="C493" t="s">
        <v>29</v>
      </c>
      <c r="D493" t="s">
        <v>377</v>
      </c>
      <c r="E493" t="s">
        <v>294</v>
      </c>
      <c r="F493" t="str">
        <f t="shared" si="12"/>
        <v>初級女子小６小6 10-11歳-40キョルギ＆プムセ</v>
      </c>
      <c r="G493" s="2" t="s">
        <v>224</v>
      </c>
    </row>
    <row r="494" spans="1:7" x14ac:dyDescent="0.4">
      <c r="A494" t="s">
        <v>135</v>
      </c>
      <c r="B494" t="s">
        <v>213</v>
      </c>
      <c r="C494" t="s">
        <v>29</v>
      </c>
      <c r="D494" t="s">
        <v>378</v>
      </c>
      <c r="E494" t="s">
        <v>294</v>
      </c>
      <c r="F494" t="str">
        <f t="shared" si="12"/>
        <v>初級女子小６小6 10-11歳+40キョルギ＆プムセ</v>
      </c>
      <c r="G494" s="2" t="s">
        <v>225</v>
      </c>
    </row>
    <row r="495" spans="1:7" x14ac:dyDescent="0.4">
      <c r="A495" t="s">
        <v>201</v>
      </c>
      <c r="B495" t="s">
        <v>213</v>
      </c>
      <c r="C495" t="s">
        <v>29</v>
      </c>
      <c r="D495" t="s">
        <v>375</v>
      </c>
      <c r="E495" t="s">
        <v>294</v>
      </c>
      <c r="F495" t="str">
        <f t="shared" si="12"/>
        <v>上級女子小６小6 10-11歳-30キョルギ＆プムセ</v>
      </c>
      <c r="G495" s="2" t="s">
        <v>226</v>
      </c>
    </row>
    <row r="496" spans="1:7" x14ac:dyDescent="0.4">
      <c r="A496" t="s">
        <v>201</v>
      </c>
      <c r="B496" t="s">
        <v>213</v>
      </c>
      <c r="C496" t="s">
        <v>29</v>
      </c>
      <c r="D496" t="s">
        <v>376</v>
      </c>
      <c r="E496" t="s">
        <v>294</v>
      </c>
      <c r="F496" t="str">
        <f t="shared" si="12"/>
        <v>上級女子小６小6 10-11歳-35キョルギ＆プムセ</v>
      </c>
      <c r="G496" s="2" t="s">
        <v>227</v>
      </c>
    </row>
    <row r="497" spans="1:7" x14ac:dyDescent="0.4">
      <c r="A497" t="s">
        <v>201</v>
      </c>
      <c r="B497" t="s">
        <v>213</v>
      </c>
      <c r="C497" t="s">
        <v>29</v>
      </c>
      <c r="D497" t="s">
        <v>377</v>
      </c>
      <c r="E497" t="s">
        <v>294</v>
      </c>
      <c r="F497" t="str">
        <f t="shared" si="12"/>
        <v>上級女子小６小6 10-11歳-40キョルギ＆プムセ</v>
      </c>
      <c r="G497" s="2" t="s">
        <v>228</v>
      </c>
    </row>
    <row r="498" spans="1:7" x14ac:dyDescent="0.4">
      <c r="A498" t="s">
        <v>201</v>
      </c>
      <c r="B498" t="s">
        <v>213</v>
      </c>
      <c r="C498" t="s">
        <v>29</v>
      </c>
      <c r="D498" t="s">
        <v>378</v>
      </c>
      <c r="E498" t="s">
        <v>294</v>
      </c>
      <c r="F498" t="str">
        <f t="shared" si="12"/>
        <v>上級女子小６小6 10-11歳+40キョルギ＆プムセ</v>
      </c>
      <c r="G498" s="2" t="s">
        <v>229</v>
      </c>
    </row>
    <row r="499" spans="1:7" x14ac:dyDescent="0.4">
      <c r="A499" t="s">
        <v>135</v>
      </c>
      <c r="B499" t="s">
        <v>131</v>
      </c>
      <c r="C499" t="s">
        <v>30</v>
      </c>
      <c r="D499" t="s">
        <v>391</v>
      </c>
      <c r="E499" t="s">
        <v>294</v>
      </c>
      <c r="F499" t="str">
        <f t="shared" si="12"/>
        <v>初級男子中１中学生 カデット男子-37キョルギ＆プムセ</v>
      </c>
      <c r="G499" s="2" t="s">
        <v>230</v>
      </c>
    </row>
    <row r="500" spans="1:7" x14ac:dyDescent="0.4">
      <c r="A500" t="s">
        <v>135</v>
      </c>
      <c r="B500" t="s">
        <v>131</v>
      </c>
      <c r="C500" t="s">
        <v>30</v>
      </c>
      <c r="D500" t="s">
        <v>392</v>
      </c>
      <c r="E500" t="s">
        <v>294</v>
      </c>
      <c r="F500" t="str">
        <f t="shared" si="12"/>
        <v>初級男子中１中学生 カデット男子-45キョルギ＆プムセ</v>
      </c>
      <c r="G500" s="2" t="s">
        <v>231</v>
      </c>
    </row>
    <row r="501" spans="1:7" x14ac:dyDescent="0.4">
      <c r="A501" t="s">
        <v>135</v>
      </c>
      <c r="B501" t="s">
        <v>131</v>
      </c>
      <c r="C501" t="s">
        <v>30</v>
      </c>
      <c r="D501" t="s">
        <v>393</v>
      </c>
      <c r="E501" t="s">
        <v>294</v>
      </c>
      <c r="F501" t="str">
        <f t="shared" si="12"/>
        <v>初級男子中１中学生 カデット男子-53キョルギ＆プムセ</v>
      </c>
      <c r="G501" s="2" t="s">
        <v>232</v>
      </c>
    </row>
    <row r="502" spans="1:7" x14ac:dyDescent="0.4">
      <c r="A502" t="s">
        <v>135</v>
      </c>
      <c r="B502" t="s">
        <v>131</v>
      </c>
      <c r="C502" t="s">
        <v>30</v>
      </c>
      <c r="D502" t="s">
        <v>394</v>
      </c>
      <c r="E502" t="s">
        <v>294</v>
      </c>
      <c r="F502" t="str">
        <f t="shared" si="12"/>
        <v>初級男子中１中学生 カデット男子-61キョルギ＆プムセ</v>
      </c>
      <c r="G502" s="2" t="s">
        <v>233</v>
      </c>
    </row>
    <row r="503" spans="1:7" x14ac:dyDescent="0.4">
      <c r="A503" t="s">
        <v>135</v>
      </c>
      <c r="B503" t="s">
        <v>131</v>
      </c>
      <c r="C503" t="s">
        <v>30</v>
      </c>
      <c r="D503" t="s">
        <v>395</v>
      </c>
      <c r="E503" t="s">
        <v>294</v>
      </c>
      <c r="F503" t="str">
        <f t="shared" si="12"/>
        <v>初級男子中１中学生 カデット男子-65キョルギ＆プムセ</v>
      </c>
      <c r="G503" s="2" t="s">
        <v>234</v>
      </c>
    </row>
    <row r="504" spans="1:7" x14ac:dyDescent="0.4">
      <c r="A504" t="s">
        <v>135</v>
      </c>
      <c r="B504" t="s">
        <v>131</v>
      </c>
      <c r="C504" t="s">
        <v>30</v>
      </c>
      <c r="D504" t="s">
        <v>396</v>
      </c>
      <c r="E504" t="s">
        <v>294</v>
      </c>
      <c r="F504" t="str">
        <f t="shared" si="12"/>
        <v>初級男子中１中学生 カデット男子+65キョルギ＆プムセ</v>
      </c>
      <c r="G504" s="2" t="s">
        <v>235</v>
      </c>
    </row>
    <row r="505" spans="1:7" x14ac:dyDescent="0.4">
      <c r="A505" t="s">
        <v>201</v>
      </c>
      <c r="B505" t="s">
        <v>131</v>
      </c>
      <c r="C505" t="s">
        <v>30</v>
      </c>
      <c r="D505" t="s">
        <v>391</v>
      </c>
      <c r="E505" t="s">
        <v>294</v>
      </c>
      <c r="F505" t="str">
        <f t="shared" si="12"/>
        <v>上級男子中１中学生 カデット男子-37キョルギ＆プムセ</v>
      </c>
      <c r="G505" s="2" t="s">
        <v>236</v>
      </c>
    </row>
    <row r="506" spans="1:7" x14ac:dyDescent="0.4">
      <c r="A506" t="s">
        <v>201</v>
      </c>
      <c r="B506" t="s">
        <v>131</v>
      </c>
      <c r="C506" t="s">
        <v>30</v>
      </c>
      <c r="D506" t="s">
        <v>392</v>
      </c>
      <c r="E506" t="s">
        <v>294</v>
      </c>
      <c r="F506" t="str">
        <f t="shared" si="12"/>
        <v>上級男子中１中学生 カデット男子-45キョルギ＆プムセ</v>
      </c>
      <c r="G506" s="2" t="s">
        <v>237</v>
      </c>
    </row>
    <row r="507" spans="1:7" x14ac:dyDescent="0.4">
      <c r="A507" t="s">
        <v>201</v>
      </c>
      <c r="B507" t="s">
        <v>131</v>
      </c>
      <c r="C507" t="s">
        <v>30</v>
      </c>
      <c r="D507" t="s">
        <v>393</v>
      </c>
      <c r="E507" t="s">
        <v>294</v>
      </c>
      <c r="F507" t="str">
        <f t="shared" si="12"/>
        <v>上級男子中１中学生 カデット男子-53キョルギ＆プムセ</v>
      </c>
      <c r="G507" s="2" t="s">
        <v>58</v>
      </c>
    </row>
    <row r="508" spans="1:7" x14ac:dyDescent="0.4">
      <c r="A508" t="s">
        <v>201</v>
      </c>
      <c r="B508" t="s">
        <v>131</v>
      </c>
      <c r="C508" t="s">
        <v>30</v>
      </c>
      <c r="D508" t="s">
        <v>394</v>
      </c>
      <c r="E508" t="s">
        <v>294</v>
      </c>
      <c r="F508" t="str">
        <f t="shared" si="12"/>
        <v>上級男子中１中学生 カデット男子-61キョルギ＆プムセ</v>
      </c>
      <c r="G508" s="2" t="s">
        <v>238</v>
      </c>
    </row>
    <row r="509" spans="1:7" x14ac:dyDescent="0.4">
      <c r="A509" t="s">
        <v>201</v>
      </c>
      <c r="B509" t="s">
        <v>131</v>
      </c>
      <c r="C509" t="s">
        <v>30</v>
      </c>
      <c r="D509" t="s">
        <v>395</v>
      </c>
      <c r="E509" t="s">
        <v>294</v>
      </c>
      <c r="F509" t="str">
        <f t="shared" si="12"/>
        <v>上級男子中１中学生 カデット男子-65キョルギ＆プムセ</v>
      </c>
      <c r="G509" s="2" t="s">
        <v>239</v>
      </c>
    </row>
    <row r="510" spans="1:7" x14ac:dyDescent="0.4">
      <c r="A510" t="s">
        <v>201</v>
      </c>
      <c r="B510" t="s">
        <v>131</v>
      </c>
      <c r="C510" t="s">
        <v>30</v>
      </c>
      <c r="D510" t="s">
        <v>396</v>
      </c>
      <c r="E510" t="s">
        <v>294</v>
      </c>
      <c r="F510" t="str">
        <f t="shared" si="12"/>
        <v>上級男子中１中学生 カデット男子+65キョルギ＆プムセ</v>
      </c>
      <c r="G510" s="2" t="s">
        <v>240</v>
      </c>
    </row>
    <row r="511" spans="1:7" x14ac:dyDescent="0.4">
      <c r="A511" t="s">
        <v>135</v>
      </c>
      <c r="B511" t="s">
        <v>131</v>
      </c>
      <c r="C511" t="s">
        <v>31</v>
      </c>
      <c r="D511" t="s">
        <v>391</v>
      </c>
      <c r="E511" t="s">
        <v>294</v>
      </c>
      <c r="F511" t="str">
        <f t="shared" si="12"/>
        <v>初級男子中２中学生 カデット男子-37キョルギ＆プムセ</v>
      </c>
      <c r="G511" s="2" t="s">
        <v>230</v>
      </c>
    </row>
    <row r="512" spans="1:7" x14ac:dyDescent="0.4">
      <c r="A512" t="s">
        <v>135</v>
      </c>
      <c r="B512" t="s">
        <v>131</v>
      </c>
      <c r="C512" t="s">
        <v>31</v>
      </c>
      <c r="D512" t="s">
        <v>392</v>
      </c>
      <c r="E512" t="s">
        <v>294</v>
      </c>
      <c r="F512" t="str">
        <f t="shared" si="12"/>
        <v>初級男子中２中学生 カデット男子-45キョルギ＆プムセ</v>
      </c>
      <c r="G512" s="2" t="s">
        <v>231</v>
      </c>
    </row>
    <row r="513" spans="1:7" x14ac:dyDescent="0.4">
      <c r="A513" t="s">
        <v>135</v>
      </c>
      <c r="B513" t="s">
        <v>131</v>
      </c>
      <c r="C513" t="s">
        <v>31</v>
      </c>
      <c r="D513" t="s">
        <v>393</v>
      </c>
      <c r="E513" t="s">
        <v>294</v>
      </c>
      <c r="F513" t="str">
        <f t="shared" si="12"/>
        <v>初級男子中２中学生 カデット男子-53キョルギ＆プムセ</v>
      </c>
      <c r="G513" s="2" t="s">
        <v>232</v>
      </c>
    </row>
    <row r="514" spans="1:7" x14ac:dyDescent="0.4">
      <c r="A514" t="s">
        <v>135</v>
      </c>
      <c r="B514" t="s">
        <v>131</v>
      </c>
      <c r="C514" t="s">
        <v>31</v>
      </c>
      <c r="D514" t="s">
        <v>394</v>
      </c>
      <c r="E514" t="s">
        <v>294</v>
      </c>
      <c r="F514" t="str">
        <f t="shared" si="12"/>
        <v>初級男子中２中学生 カデット男子-61キョルギ＆プムセ</v>
      </c>
      <c r="G514" s="2" t="s">
        <v>233</v>
      </c>
    </row>
    <row r="515" spans="1:7" x14ac:dyDescent="0.4">
      <c r="A515" t="s">
        <v>135</v>
      </c>
      <c r="B515" t="s">
        <v>131</v>
      </c>
      <c r="C515" t="s">
        <v>31</v>
      </c>
      <c r="D515" t="s">
        <v>395</v>
      </c>
      <c r="E515" t="s">
        <v>294</v>
      </c>
      <c r="F515" t="str">
        <f t="shared" si="12"/>
        <v>初級男子中２中学生 カデット男子-65キョルギ＆プムセ</v>
      </c>
      <c r="G515" s="2" t="s">
        <v>234</v>
      </c>
    </row>
    <row r="516" spans="1:7" x14ac:dyDescent="0.4">
      <c r="A516" t="s">
        <v>135</v>
      </c>
      <c r="B516" t="s">
        <v>131</v>
      </c>
      <c r="C516" t="s">
        <v>31</v>
      </c>
      <c r="D516" t="s">
        <v>396</v>
      </c>
      <c r="E516" t="s">
        <v>294</v>
      </c>
      <c r="F516" t="str">
        <f t="shared" si="12"/>
        <v>初級男子中２中学生 カデット男子+65キョルギ＆プムセ</v>
      </c>
      <c r="G516" s="2" t="s">
        <v>235</v>
      </c>
    </row>
    <row r="517" spans="1:7" x14ac:dyDescent="0.4">
      <c r="A517" t="s">
        <v>33</v>
      </c>
      <c r="B517" t="s">
        <v>131</v>
      </c>
      <c r="C517" t="s">
        <v>31</v>
      </c>
      <c r="D517" t="s">
        <v>391</v>
      </c>
      <c r="E517" t="s">
        <v>294</v>
      </c>
      <c r="F517" t="str">
        <f t="shared" si="12"/>
        <v>上級男子中２中学生 カデット男子-37キョルギ＆プムセ</v>
      </c>
      <c r="G517" s="2" t="s">
        <v>236</v>
      </c>
    </row>
    <row r="518" spans="1:7" x14ac:dyDescent="0.4">
      <c r="A518" t="s">
        <v>33</v>
      </c>
      <c r="B518" t="s">
        <v>131</v>
      </c>
      <c r="C518" t="s">
        <v>31</v>
      </c>
      <c r="D518" t="s">
        <v>392</v>
      </c>
      <c r="E518" t="s">
        <v>294</v>
      </c>
      <c r="F518" t="str">
        <f t="shared" si="12"/>
        <v>上級男子中２中学生 カデット男子-45キョルギ＆プムセ</v>
      </c>
      <c r="G518" s="2" t="s">
        <v>237</v>
      </c>
    </row>
    <row r="519" spans="1:7" x14ac:dyDescent="0.4">
      <c r="A519" t="s">
        <v>33</v>
      </c>
      <c r="B519" t="s">
        <v>131</v>
      </c>
      <c r="C519" t="s">
        <v>31</v>
      </c>
      <c r="D519" t="s">
        <v>393</v>
      </c>
      <c r="E519" t="s">
        <v>294</v>
      </c>
      <c r="F519" t="str">
        <f t="shared" si="12"/>
        <v>上級男子中２中学生 カデット男子-53キョルギ＆プムセ</v>
      </c>
      <c r="G519" s="2" t="s">
        <v>58</v>
      </c>
    </row>
    <row r="520" spans="1:7" x14ac:dyDescent="0.4">
      <c r="A520" t="s">
        <v>33</v>
      </c>
      <c r="B520" t="s">
        <v>131</v>
      </c>
      <c r="C520" t="s">
        <v>31</v>
      </c>
      <c r="D520" t="s">
        <v>394</v>
      </c>
      <c r="E520" t="s">
        <v>294</v>
      </c>
      <c r="F520" t="str">
        <f t="shared" si="12"/>
        <v>上級男子中２中学生 カデット男子-61キョルギ＆プムセ</v>
      </c>
      <c r="G520" s="2" t="s">
        <v>238</v>
      </c>
    </row>
    <row r="521" spans="1:7" x14ac:dyDescent="0.4">
      <c r="A521" t="s">
        <v>33</v>
      </c>
      <c r="B521" t="s">
        <v>131</v>
      </c>
      <c r="C521" t="s">
        <v>31</v>
      </c>
      <c r="D521" t="s">
        <v>395</v>
      </c>
      <c r="E521" t="s">
        <v>294</v>
      </c>
      <c r="F521" t="str">
        <f t="shared" si="12"/>
        <v>上級男子中２中学生 カデット男子-65キョルギ＆プムセ</v>
      </c>
      <c r="G521" s="2" t="s">
        <v>239</v>
      </c>
    </row>
    <row r="522" spans="1:7" x14ac:dyDescent="0.4">
      <c r="A522" t="s">
        <v>33</v>
      </c>
      <c r="B522" t="s">
        <v>131</v>
      </c>
      <c r="C522" t="s">
        <v>31</v>
      </c>
      <c r="D522" t="s">
        <v>396</v>
      </c>
      <c r="E522" t="s">
        <v>294</v>
      </c>
      <c r="F522" t="str">
        <f t="shared" si="12"/>
        <v>上級男子中２中学生 カデット男子+65キョルギ＆プムセ</v>
      </c>
      <c r="G522" s="2" t="s">
        <v>240</v>
      </c>
    </row>
    <row r="523" spans="1:7" x14ac:dyDescent="0.4">
      <c r="A523" t="s">
        <v>135</v>
      </c>
      <c r="B523" t="s">
        <v>131</v>
      </c>
      <c r="C523" t="s">
        <v>32</v>
      </c>
      <c r="D523" t="s">
        <v>391</v>
      </c>
      <c r="E523" t="s">
        <v>294</v>
      </c>
      <c r="F523" t="str">
        <f t="shared" si="12"/>
        <v>初級男子中３中学生 カデット男子-37キョルギ＆プムセ</v>
      </c>
      <c r="G523" s="2" t="s">
        <v>230</v>
      </c>
    </row>
    <row r="524" spans="1:7" x14ac:dyDescent="0.4">
      <c r="A524" t="s">
        <v>135</v>
      </c>
      <c r="B524" t="s">
        <v>131</v>
      </c>
      <c r="C524" t="s">
        <v>32</v>
      </c>
      <c r="D524" t="s">
        <v>392</v>
      </c>
      <c r="E524" t="s">
        <v>294</v>
      </c>
      <c r="F524" t="str">
        <f t="shared" si="12"/>
        <v>初級男子中３中学生 カデット男子-45キョルギ＆プムセ</v>
      </c>
      <c r="G524" s="2" t="s">
        <v>231</v>
      </c>
    </row>
    <row r="525" spans="1:7" x14ac:dyDescent="0.4">
      <c r="A525" t="s">
        <v>135</v>
      </c>
      <c r="B525" t="s">
        <v>131</v>
      </c>
      <c r="C525" t="s">
        <v>32</v>
      </c>
      <c r="D525" t="s">
        <v>393</v>
      </c>
      <c r="E525" t="s">
        <v>294</v>
      </c>
      <c r="F525" t="str">
        <f t="shared" si="12"/>
        <v>初級男子中３中学生 カデット男子-53キョルギ＆プムセ</v>
      </c>
      <c r="G525" s="2" t="s">
        <v>232</v>
      </c>
    </row>
    <row r="526" spans="1:7" x14ac:dyDescent="0.4">
      <c r="A526" t="s">
        <v>135</v>
      </c>
      <c r="B526" t="s">
        <v>131</v>
      </c>
      <c r="C526" t="s">
        <v>32</v>
      </c>
      <c r="D526" t="s">
        <v>394</v>
      </c>
      <c r="E526" t="s">
        <v>294</v>
      </c>
      <c r="F526" t="str">
        <f t="shared" si="12"/>
        <v>初級男子中３中学生 カデット男子-61キョルギ＆プムセ</v>
      </c>
      <c r="G526" s="2" t="s">
        <v>233</v>
      </c>
    </row>
    <row r="527" spans="1:7" x14ac:dyDescent="0.4">
      <c r="A527" t="s">
        <v>135</v>
      </c>
      <c r="B527" t="s">
        <v>131</v>
      </c>
      <c r="C527" t="s">
        <v>32</v>
      </c>
      <c r="D527" t="s">
        <v>395</v>
      </c>
      <c r="E527" t="s">
        <v>294</v>
      </c>
      <c r="F527" t="str">
        <f t="shared" si="12"/>
        <v>初級男子中３中学生 カデット男子-65キョルギ＆プムセ</v>
      </c>
      <c r="G527" s="2" t="s">
        <v>234</v>
      </c>
    </row>
    <row r="528" spans="1:7" x14ac:dyDescent="0.4">
      <c r="A528" t="s">
        <v>135</v>
      </c>
      <c r="B528" t="s">
        <v>131</v>
      </c>
      <c r="C528" t="s">
        <v>32</v>
      </c>
      <c r="D528" t="s">
        <v>396</v>
      </c>
      <c r="E528" t="s">
        <v>294</v>
      </c>
      <c r="F528" t="str">
        <f t="shared" si="12"/>
        <v>初級男子中３中学生 カデット男子+65キョルギ＆プムセ</v>
      </c>
      <c r="G528" s="2" t="s">
        <v>235</v>
      </c>
    </row>
    <row r="529" spans="1:7" x14ac:dyDescent="0.4">
      <c r="A529" t="s">
        <v>33</v>
      </c>
      <c r="B529" t="s">
        <v>131</v>
      </c>
      <c r="C529" t="s">
        <v>32</v>
      </c>
      <c r="D529" t="s">
        <v>391</v>
      </c>
      <c r="E529" t="s">
        <v>294</v>
      </c>
      <c r="F529" t="str">
        <f t="shared" si="12"/>
        <v>上級男子中３中学生 カデット男子-37キョルギ＆プムセ</v>
      </c>
      <c r="G529" s="2" t="s">
        <v>236</v>
      </c>
    </row>
    <row r="530" spans="1:7" x14ac:dyDescent="0.4">
      <c r="A530" t="s">
        <v>33</v>
      </c>
      <c r="B530" t="s">
        <v>131</v>
      </c>
      <c r="C530" t="s">
        <v>32</v>
      </c>
      <c r="D530" t="s">
        <v>392</v>
      </c>
      <c r="E530" t="s">
        <v>294</v>
      </c>
      <c r="F530" t="str">
        <f t="shared" si="12"/>
        <v>上級男子中３中学生 カデット男子-45キョルギ＆プムセ</v>
      </c>
      <c r="G530" s="2" t="s">
        <v>237</v>
      </c>
    </row>
    <row r="531" spans="1:7" x14ac:dyDescent="0.4">
      <c r="A531" t="s">
        <v>33</v>
      </c>
      <c r="B531" t="s">
        <v>131</v>
      </c>
      <c r="C531" t="s">
        <v>32</v>
      </c>
      <c r="D531" t="s">
        <v>393</v>
      </c>
      <c r="E531" t="s">
        <v>294</v>
      </c>
      <c r="F531" t="str">
        <f t="shared" si="12"/>
        <v>上級男子中３中学生 カデット男子-53キョルギ＆プムセ</v>
      </c>
      <c r="G531" s="2" t="s">
        <v>58</v>
      </c>
    </row>
    <row r="532" spans="1:7" x14ac:dyDescent="0.4">
      <c r="A532" t="s">
        <v>33</v>
      </c>
      <c r="B532" t="s">
        <v>131</v>
      </c>
      <c r="C532" t="s">
        <v>32</v>
      </c>
      <c r="D532" t="s">
        <v>394</v>
      </c>
      <c r="E532" t="s">
        <v>294</v>
      </c>
      <c r="F532" t="str">
        <f t="shared" si="12"/>
        <v>上級男子中３中学生 カデット男子-61キョルギ＆プムセ</v>
      </c>
      <c r="G532" s="2" t="s">
        <v>238</v>
      </c>
    </row>
    <row r="533" spans="1:7" x14ac:dyDescent="0.4">
      <c r="A533" t="s">
        <v>33</v>
      </c>
      <c r="B533" t="s">
        <v>131</v>
      </c>
      <c r="C533" t="s">
        <v>32</v>
      </c>
      <c r="D533" t="s">
        <v>395</v>
      </c>
      <c r="E533" t="s">
        <v>294</v>
      </c>
      <c r="F533" t="str">
        <f t="shared" si="12"/>
        <v>上級男子中３中学生 カデット男子-65キョルギ＆プムセ</v>
      </c>
      <c r="G533" s="2" t="s">
        <v>239</v>
      </c>
    </row>
    <row r="534" spans="1:7" x14ac:dyDescent="0.4">
      <c r="A534" t="s">
        <v>33</v>
      </c>
      <c r="B534" t="s">
        <v>131</v>
      </c>
      <c r="C534" t="s">
        <v>32</v>
      </c>
      <c r="D534" t="s">
        <v>396</v>
      </c>
      <c r="E534" t="s">
        <v>294</v>
      </c>
      <c r="F534" t="str">
        <f t="shared" si="12"/>
        <v>上級男子中３中学生 カデット男子+65キョルギ＆プムセ</v>
      </c>
      <c r="G534" s="2" t="s">
        <v>240</v>
      </c>
    </row>
    <row r="535" spans="1:7" x14ac:dyDescent="0.4">
      <c r="A535" t="s">
        <v>135</v>
      </c>
      <c r="B535" t="s">
        <v>213</v>
      </c>
      <c r="C535" t="s">
        <v>30</v>
      </c>
      <c r="D535" t="s">
        <v>397</v>
      </c>
      <c r="E535" t="s">
        <v>294</v>
      </c>
      <c r="F535" t="str">
        <f t="shared" si="12"/>
        <v>初級女子中１中学生 カデット女子-33キョルギ＆プムセ</v>
      </c>
      <c r="G535" s="2" t="s">
        <v>296</v>
      </c>
    </row>
    <row r="536" spans="1:7" x14ac:dyDescent="0.4">
      <c r="A536" t="s">
        <v>135</v>
      </c>
      <c r="B536" t="s">
        <v>213</v>
      </c>
      <c r="C536" t="s">
        <v>30</v>
      </c>
      <c r="D536" t="s">
        <v>398</v>
      </c>
      <c r="E536" t="s">
        <v>294</v>
      </c>
      <c r="F536" t="str">
        <f t="shared" si="12"/>
        <v>初級女子中１中学生 カデット女子-41キョルギ＆プムセ</v>
      </c>
      <c r="G536" s="2" t="s">
        <v>297</v>
      </c>
    </row>
    <row r="537" spans="1:7" x14ac:dyDescent="0.4">
      <c r="A537" t="s">
        <v>135</v>
      </c>
      <c r="B537" t="s">
        <v>213</v>
      </c>
      <c r="C537" t="s">
        <v>30</v>
      </c>
      <c r="D537" t="s">
        <v>399</v>
      </c>
      <c r="E537" t="s">
        <v>294</v>
      </c>
      <c r="F537" t="str">
        <f t="shared" ref="F537:F600" si="13">A537&amp;B537&amp;C537&amp;D537&amp;E537</f>
        <v>初級女子中１中学生 カデット女子-47キョルギ＆プムセ</v>
      </c>
      <c r="G537" s="2" t="s">
        <v>332</v>
      </c>
    </row>
    <row r="538" spans="1:7" x14ac:dyDescent="0.4">
      <c r="A538" t="s">
        <v>135</v>
      </c>
      <c r="B538" t="s">
        <v>213</v>
      </c>
      <c r="C538" t="s">
        <v>30</v>
      </c>
      <c r="D538" t="s">
        <v>400</v>
      </c>
      <c r="E538" t="s">
        <v>294</v>
      </c>
      <c r="F538" t="str">
        <f t="shared" si="13"/>
        <v>初級女子中１中学生 カデット女子-55キョルギ＆プムセ</v>
      </c>
      <c r="G538" s="2" t="s">
        <v>333</v>
      </c>
    </row>
    <row r="539" spans="1:7" x14ac:dyDescent="0.4">
      <c r="A539" t="s">
        <v>135</v>
      </c>
      <c r="B539" t="s">
        <v>213</v>
      </c>
      <c r="C539" t="s">
        <v>30</v>
      </c>
      <c r="D539" t="s">
        <v>401</v>
      </c>
      <c r="E539" t="s">
        <v>294</v>
      </c>
      <c r="F539" t="str">
        <f t="shared" si="13"/>
        <v>初級女子中１中学生 カデット女子-59キョルギ＆プムセ</v>
      </c>
      <c r="G539" s="2" t="s">
        <v>334</v>
      </c>
    </row>
    <row r="540" spans="1:7" x14ac:dyDescent="0.4">
      <c r="A540" t="s">
        <v>135</v>
      </c>
      <c r="B540" t="s">
        <v>213</v>
      </c>
      <c r="C540" t="s">
        <v>30</v>
      </c>
      <c r="D540" t="s">
        <v>402</v>
      </c>
      <c r="E540" t="s">
        <v>294</v>
      </c>
      <c r="F540" t="str">
        <f t="shared" si="13"/>
        <v>初級女子中１中学生 カデット女子+59キョルギ＆プムセ</v>
      </c>
      <c r="G540" s="2" t="s">
        <v>335</v>
      </c>
    </row>
    <row r="541" spans="1:7" x14ac:dyDescent="0.4">
      <c r="A541" t="s">
        <v>201</v>
      </c>
      <c r="B541" t="s">
        <v>213</v>
      </c>
      <c r="C541" t="s">
        <v>30</v>
      </c>
      <c r="D541" t="s">
        <v>397</v>
      </c>
      <c r="E541" t="s">
        <v>294</v>
      </c>
      <c r="F541" t="str">
        <f t="shared" si="13"/>
        <v>上級女子中１中学生 カデット女子-33キョルギ＆プムセ</v>
      </c>
      <c r="G541" s="2" t="s">
        <v>336</v>
      </c>
    </row>
    <row r="542" spans="1:7" x14ac:dyDescent="0.4">
      <c r="A542" t="s">
        <v>201</v>
      </c>
      <c r="B542" t="s">
        <v>213</v>
      </c>
      <c r="C542" t="s">
        <v>30</v>
      </c>
      <c r="D542" t="s">
        <v>398</v>
      </c>
      <c r="E542" t="s">
        <v>294</v>
      </c>
      <c r="F542" t="str">
        <f t="shared" si="13"/>
        <v>上級女子中１中学生 カデット女子-41キョルギ＆プムセ</v>
      </c>
      <c r="G542" s="2" t="s">
        <v>337</v>
      </c>
    </row>
    <row r="543" spans="1:7" x14ac:dyDescent="0.4">
      <c r="A543" t="s">
        <v>201</v>
      </c>
      <c r="B543" t="s">
        <v>213</v>
      </c>
      <c r="C543" t="s">
        <v>30</v>
      </c>
      <c r="D543" t="s">
        <v>399</v>
      </c>
      <c r="E543" t="s">
        <v>294</v>
      </c>
      <c r="F543" t="str">
        <f t="shared" si="13"/>
        <v>上級女子中１中学生 カデット女子-47キョルギ＆プムセ</v>
      </c>
      <c r="G543" s="2" t="s">
        <v>338</v>
      </c>
    </row>
    <row r="544" spans="1:7" x14ac:dyDescent="0.4">
      <c r="A544" t="s">
        <v>201</v>
      </c>
      <c r="B544" t="s">
        <v>213</v>
      </c>
      <c r="C544" t="s">
        <v>30</v>
      </c>
      <c r="D544" t="s">
        <v>400</v>
      </c>
      <c r="E544" t="s">
        <v>294</v>
      </c>
      <c r="F544" t="str">
        <f t="shared" si="13"/>
        <v>上級女子中１中学生 カデット女子-55キョルギ＆プムセ</v>
      </c>
      <c r="G544" s="2" t="s">
        <v>339</v>
      </c>
    </row>
    <row r="545" spans="1:7" x14ac:dyDescent="0.4">
      <c r="A545" t="s">
        <v>201</v>
      </c>
      <c r="B545" t="s">
        <v>213</v>
      </c>
      <c r="C545" t="s">
        <v>30</v>
      </c>
      <c r="D545" t="s">
        <v>401</v>
      </c>
      <c r="E545" t="s">
        <v>294</v>
      </c>
      <c r="F545" t="str">
        <f t="shared" si="13"/>
        <v>上級女子中１中学生 カデット女子-59キョルギ＆プムセ</v>
      </c>
      <c r="G545" s="2" t="s">
        <v>340</v>
      </c>
    </row>
    <row r="546" spans="1:7" x14ac:dyDescent="0.4">
      <c r="A546" t="s">
        <v>201</v>
      </c>
      <c r="B546" t="s">
        <v>213</v>
      </c>
      <c r="C546" t="s">
        <v>30</v>
      </c>
      <c r="D546" t="s">
        <v>402</v>
      </c>
      <c r="E546" t="s">
        <v>294</v>
      </c>
      <c r="F546" t="str">
        <f t="shared" si="13"/>
        <v>上級女子中１中学生 カデット女子+59キョルギ＆プムセ</v>
      </c>
      <c r="G546" s="2" t="s">
        <v>341</v>
      </c>
    </row>
    <row r="547" spans="1:7" x14ac:dyDescent="0.4">
      <c r="A547" t="s">
        <v>135</v>
      </c>
      <c r="B547" t="s">
        <v>213</v>
      </c>
      <c r="C547" t="s">
        <v>31</v>
      </c>
      <c r="D547" t="s">
        <v>397</v>
      </c>
      <c r="E547" t="s">
        <v>294</v>
      </c>
      <c r="F547" t="str">
        <f t="shared" si="13"/>
        <v>初級女子中２中学生 カデット女子-33キョルギ＆プムセ</v>
      </c>
      <c r="G547" s="2" t="s">
        <v>296</v>
      </c>
    </row>
    <row r="548" spans="1:7" x14ac:dyDescent="0.4">
      <c r="A548" t="s">
        <v>135</v>
      </c>
      <c r="B548" t="s">
        <v>213</v>
      </c>
      <c r="C548" t="s">
        <v>31</v>
      </c>
      <c r="D548" t="s">
        <v>398</v>
      </c>
      <c r="E548" t="s">
        <v>294</v>
      </c>
      <c r="F548" t="str">
        <f t="shared" si="13"/>
        <v>初級女子中２中学生 カデット女子-41キョルギ＆プムセ</v>
      </c>
      <c r="G548" s="2" t="s">
        <v>297</v>
      </c>
    </row>
    <row r="549" spans="1:7" x14ac:dyDescent="0.4">
      <c r="A549" t="s">
        <v>135</v>
      </c>
      <c r="B549" t="s">
        <v>213</v>
      </c>
      <c r="C549" t="s">
        <v>31</v>
      </c>
      <c r="D549" t="s">
        <v>399</v>
      </c>
      <c r="E549" t="s">
        <v>294</v>
      </c>
      <c r="F549" t="str">
        <f t="shared" si="13"/>
        <v>初級女子中２中学生 カデット女子-47キョルギ＆プムセ</v>
      </c>
      <c r="G549" s="2" t="s">
        <v>332</v>
      </c>
    </row>
    <row r="550" spans="1:7" x14ac:dyDescent="0.4">
      <c r="A550" t="s">
        <v>135</v>
      </c>
      <c r="B550" t="s">
        <v>213</v>
      </c>
      <c r="C550" t="s">
        <v>31</v>
      </c>
      <c r="D550" t="s">
        <v>400</v>
      </c>
      <c r="E550" t="s">
        <v>294</v>
      </c>
      <c r="F550" t="str">
        <f t="shared" si="13"/>
        <v>初級女子中２中学生 カデット女子-55キョルギ＆プムセ</v>
      </c>
      <c r="G550" s="2" t="s">
        <v>333</v>
      </c>
    </row>
    <row r="551" spans="1:7" x14ac:dyDescent="0.4">
      <c r="A551" t="s">
        <v>135</v>
      </c>
      <c r="B551" t="s">
        <v>213</v>
      </c>
      <c r="C551" t="s">
        <v>31</v>
      </c>
      <c r="D551" t="s">
        <v>401</v>
      </c>
      <c r="E551" t="s">
        <v>294</v>
      </c>
      <c r="F551" t="str">
        <f t="shared" si="13"/>
        <v>初級女子中２中学生 カデット女子-59キョルギ＆プムセ</v>
      </c>
      <c r="G551" s="2" t="s">
        <v>334</v>
      </c>
    </row>
    <row r="552" spans="1:7" x14ac:dyDescent="0.4">
      <c r="A552" t="s">
        <v>135</v>
      </c>
      <c r="B552" t="s">
        <v>213</v>
      </c>
      <c r="C552" t="s">
        <v>31</v>
      </c>
      <c r="D552" t="s">
        <v>402</v>
      </c>
      <c r="E552" t="s">
        <v>294</v>
      </c>
      <c r="F552" t="str">
        <f t="shared" si="13"/>
        <v>初級女子中２中学生 カデット女子+59キョルギ＆プムセ</v>
      </c>
      <c r="G552" s="2" t="s">
        <v>335</v>
      </c>
    </row>
    <row r="553" spans="1:7" x14ac:dyDescent="0.4">
      <c r="A553" t="s">
        <v>33</v>
      </c>
      <c r="B553" t="s">
        <v>213</v>
      </c>
      <c r="C553" t="s">
        <v>31</v>
      </c>
      <c r="D553" t="s">
        <v>397</v>
      </c>
      <c r="E553" t="s">
        <v>294</v>
      </c>
      <c r="F553" t="str">
        <f t="shared" si="13"/>
        <v>上級女子中２中学生 カデット女子-33キョルギ＆プムセ</v>
      </c>
      <c r="G553" s="2" t="s">
        <v>336</v>
      </c>
    </row>
    <row r="554" spans="1:7" x14ac:dyDescent="0.4">
      <c r="A554" t="s">
        <v>33</v>
      </c>
      <c r="B554" t="s">
        <v>213</v>
      </c>
      <c r="C554" t="s">
        <v>31</v>
      </c>
      <c r="D554" t="s">
        <v>398</v>
      </c>
      <c r="E554" t="s">
        <v>294</v>
      </c>
      <c r="F554" t="str">
        <f t="shared" si="13"/>
        <v>上級女子中２中学生 カデット女子-41キョルギ＆プムセ</v>
      </c>
      <c r="G554" s="2" t="s">
        <v>337</v>
      </c>
    </row>
    <row r="555" spans="1:7" x14ac:dyDescent="0.4">
      <c r="A555" t="s">
        <v>33</v>
      </c>
      <c r="B555" t="s">
        <v>213</v>
      </c>
      <c r="C555" t="s">
        <v>31</v>
      </c>
      <c r="D555" t="s">
        <v>399</v>
      </c>
      <c r="E555" t="s">
        <v>294</v>
      </c>
      <c r="F555" t="str">
        <f t="shared" si="13"/>
        <v>上級女子中２中学生 カデット女子-47キョルギ＆プムセ</v>
      </c>
      <c r="G555" s="2" t="s">
        <v>338</v>
      </c>
    </row>
    <row r="556" spans="1:7" x14ac:dyDescent="0.4">
      <c r="A556" t="s">
        <v>33</v>
      </c>
      <c r="B556" t="s">
        <v>213</v>
      </c>
      <c r="C556" t="s">
        <v>31</v>
      </c>
      <c r="D556" t="s">
        <v>400</v>
      </c>
      <c r="E556" t="s">
        <v>294</v>
      </c>
      <c r="F556" t="str">
        <f t="shared" si="13"/>
        <v>上級女子中２中学生 カデット女子-55キョルギ＆プムセ</v>
      </c>
      <c r="G556" s="2" t="s">
        <v>339</v>
      </c>
    </row>
    <row r="557" spans="1:7" x14ac:dyDescent="0.4">
      <c r="A557" t="s">
        <v>33</v>
      </c>
      <c r="B557" t="s">
        <v>213</v>
      </c>
      <c r="C557" t="s">
        <v>31</v>
      </c>
      <c r="D557" t="s">
        <v>401</v>
      </c>
      <c r="E557" t="s">
        <v>294</v>
      </c>
      <c r="F557" t="str">
        <f t="shared" si="13"/>
        <v>上級女子中２中学生 カデット女子-59キョルギ＆プムセ</v>
      </c>
      <c r="G557" s="2" t="s">
        <v>340</v>
      </c>
    </row>
    <row r="558" spans="1:7" x14ac:dyDescent="0.4">
      <c r="A558" t="s">
        <v>33</v>
      </c>
      <c r="B558" t="s">
        <v>213</v>
      </c>
      <c r="C558" t="s">
        <v>31</v>
      </c>
      <c r="D558" t="s">
        <v>402</v>
      </c>
      <c r="E558" t="s">
        <v>294</v>
      </c>
      <c r="F558" t="str">
        <f t="shared" si="13"/>
        <v>上級女子中２中学生 カデット女子+59キョルギ＆プムセ</v>
      </c>
      <c r="G558" s="2" t="s">
        <v>341</v>
      </c>
    </row>
    <row r="559" spans="1:7" x14ac:dyDescent="0.4">
      <c r="A559" t="s">
        <v>135</v>
      </c>
      <c r="B559" t="s">
        <v>213</v>
      </c>
      <c r="C559" t="s">
        <v>32</v>
      </c>
      <c r="D559" t="s">
        <v>397</v>
      </c>
      <c r="E559" t="s">
        <v>294</v>
      </c>
      <c r="F559" t="str">
        <f t="shared" si="13"/>
        <v>初級女子中３中学生 カデット女子-33キョルギ＆プムセ</v>
      </c>
      <c r="G559" s="2" t="s">
        <v>296</v>
      </c>
    </row>
    <row r="560" spans="1:7" x14ac:dyDescent="0.4">
      <c r="A560" t="s">
        <v>135</v>
      </c>
      <c r="B560" t="s">
        <v>213</v>
      </c>
      <c r="C560" t="s">
        <v>32</v>
      </c>
      <c r="D560" t="s">
        <v>398</v>
      </c>
      <c r="E560" t="s">
        <v>294</v>
      </c>
      <c r="F560" t="str">
        <f t="shared" si="13"/>
        <v>初級女子中３中学生 カデット女子-41キョルギ＆プムセ</v>
      </c>
      <c r="G560" s="2" t="s">
        <v>297</v>
      </c>
    </row>
    <row r="561" spans="1:7" x14ac:dyDescent="0.4">
      <c r="A561" t="s">
        <v>135</v>
      </c>
      <c r="B561" t="s">
        <v>213</v>
      </c>
      <c r="C561" t="s">
        <v>32</v>
      </c>
      <c r="D561" t="s">
        <v>399</v>
      </c>
      <c r="E561" t="s">
        <v>294</v>
      </c>
      <c r="F561" t="str">
        <f t="shared" si="13"/>
        <v>初級女子中３中学生 カデット女子-47キョルギ＆プムセ</v>
      </c>
      <c r="G561" s="2" t="s">
        <v>332</v>
      </c>
    </row>
    <row r="562" spans="1:7" x14ac:dyDescent="0.4">
      <c r="A562" t="s">
        <v>135</v>
      </c>
      <c r="B562" t="s">
        <v>213</v>
      </c>
      <c r="C562" t="s">
        <v>32</v>
      </c>
      <c r="D562" t="s">
        <v>400</v>
      </c>
      <c r="E562" t="s">
        <v>294</v>
      </c>
      <c r="F562" t="str">
        <f t="shared" si="13"/>
        <v>初級女子中３中学生 カデット女子-55キョルギ＆プムセ</v>
      </c>
      <c r="G562" s="2" t="s">
        <v>333</v>
      </c>
    </row>
    <row r="563" spans="1:7" x14ac:dyDescent="0.4">
      <c r="A563" t="s">
        <v>135</v>
      </c>
      <c r="B563" t="s">
        <v>213</v>
      </c>
      <c r="C563" t="s">
        <v>32</v>
      </c>
      <c r="D563" t="s">
        <v>401</v>
      </c>
      <c r="E563" t="s">
        <v>294</v>
      </c>
      <c r="F563" t="str">
        <f t="shared" si="13"/>
        <v>初級女子中３中学生 カデット女子-59キョルギ＆プムセ</v>
      </c>
      <c r="G563" s="2" t="s">
        <v>334</v>
      </c>
    </row>
    <row r="564" spans="1:7" x14ac:dyDescent="0.4">
      <c r="A564" t="s">
        <v>135</v>
      </c>
      <c r="B564" t="s">
        <v>213</v>
      </c>
      <c r="C564" t="s">
        <v>32</v>
      </c>
      <c r="D564" t="s">
        <v>402</v>
      </c>
      <c r="E564" t="s">
        <v>294</v>
      </c>
      <c r="F564" t="str">
        <f t="shared" si="13"/>
        <v>初級女子中３中学生 カデット女子+59キョルギ＆プムセ</v>
      </c>
      <c r="G564" s="2" t="s">
        <v>335</v>
      </c>
    </row>
    <row r="565" spans="1:7" x14ac:dyDescent="0.4">
      <c r="A565" t="s">
        <v>33</v>
      </c>
      <c r="B565" t="s">
        <v>213</v>
      </c>
      <c r="C565" t="s">
        <v>32</v>
      </c>
      <c r="D565" t="s">
        <v>397</v>
      </c>
      <c r="E565" t="s">
        <v>294</v>
      </c>
      <c r="F565" t="str">
        <f t="shared" si="13"/>
        <v>上級女子中３中学生 カデット女子-33キョルギ＆プムセ</v>
      </c>
      <c r="G565" s="2" t="s">
        <v>336</v>
      </c>
    </row>
    <row r="566" spans="1:7" x14ac:dyDescent="0.4">
      <c r="A566" t="s">
        <v>33</v>
      </c>
      <c r="B566" t="s">
        <v>213</v>
      </c>
      <c r="C566" t="s">
        <v>32</v>
      </c>
      <c r="D566" t="s">
        <v>398</v>
      </c>
      <c r="E566" t="s">
        <v>294</v>
      </c>
      <c r="F566" t="str">
        <f t="shared" si="13"/>
        <v>上級女子中３中学生 カデット女子-41キョルギ＆プムセ</v>
      </c>
      <c r="G566" s="2" t="s">
        <v>337</v>
      </c>
    </row>
    <row r="567" spans="1:7" x14ac:dyDescent="0.4">
      <c r="A567" t="s">
        <v>33</v>
      </c>
      <c r="B567" t="s">
        <v>213</v>
      </c>
      <c r="C567" t="s">
        <v>32</v>
      </c>
      <c r="D567" t="s">
        <v>399</v>
      </c>
      <c r="E567" t="s">
        <v>294</v>
      </c>
      <c r="F567" t="str">
        <f t="shared" si="13"/>
        <v>上級女子中３中学生 カデット女子-47キョルギ＆プムセ</v>
      </c>
      <c r="G567" s="2" t="s">
        <v>338</v>
      </c>
    </row>
    <row r="568" spans="1:7" x14ac:dyDescent="0.4">
      <c r="A568" t="s">
        <v>33</v>
      </c>
      <c r="B568" t="s">
        <v>213</v>
      </c>
      <c r="C568" t="s">
        <v>32</v>
      </c>
      <c r="D568" t="s">
        <v>400</v>
      </c>
      <c r="E568" t="s">
        <v>294</v>
      </c>
      <c r="F568" t="str">
        <f t="shared" si="13"/>
        <v>上級女子中３中学生 カデット女子-55キョルギ＆プムセ</v>
      </c>
      <c r="G568" s="2" t="s">
        <v>339</v>
      </c>
    </row>
    <row r="569" spans="1:7" x14ac:dyDescent="0.4">
      <c r="A569" t="s">
        <v>33</v>
      </c>
      <c r="B569" t="s">
        <v>213</v>
      </c>
      <c r="C569" t="s">
        <v>32</v>
      </c>
      <c r="D569" t="s">
        <v>401</v>
      </c>
      <c r="E569" t="s">
        <v>294</v>
      </c>
      <c r="F569" t="str">
        <f t="shared" si="13"/>
        <v>上級女子中３中学生 カデット女子-59キョルギ＆プムセ</v>
      </c>
      <c r="G569" s="2" t="s">
        <v>340</v>
      </c>
    </row>
    <row r="570" spans="1:7" x14ac:dyDescent="0.4">
      <c r="A570" t="s">
        <v>33</v>
      </c>
      <c r="B570" t="s">
        <v>213</v>
      </c>
      <c r="C570" t="s">
        <v>32</v>
      </c>
      <c r="D570" t="s">
        <v>402</v>
      </c>
      <c r="E570" t="s">
        <v>294</v>
      </c>
      <c r="F570" t="str">
        <f t="shared" si="13"/>
        <v>上級女子中３中学生 カデット女子+59キョルギ＆プムセ</v>
      </c>
      <c r="G570" s="2" t="s">
        <v>341</v>
      </c>
    </row>
    <row r="571" spans="1:7" x14ac:dyDescent="0.4">
      <c r="A571" t="s">
        <v>135</v>
      </c>
      <c r="B571" t="s">
        <v>131</v>
      </c>
      <c r="C571" t="s">
        <v>32</v>
      </c>
      <c r="D571" t="s">
        <v>455</v>
      </c>
      <c r="E571" t="s">
        <v>294</v>
      </c>
      <c r="F571" t="str">
        <f t="shared" si="13"/>
        <v>初級男子中３中学生 ジュニア男子-48キョルギ＆プムセ</v>
      </c>
      <c r="G571" s="2" t="s">
        <v>473</v>
      </c>
    </row>
    <row r="572" spans="1:7" x14ac:dyDescent="0.4">
      <c r="A572" t="s">
        <v>135</v>
      </c>
      <c r="B572" t="s">
        <v>131</v>
      </c>
      <c r="C572" t="s">
        <v>32</v>
      </c>
      <c r="D572" t="s">
        <v>457</v>
      </c>
      <c r="E572" t="s">
        <v>294</v>
      </c>
      <c r="F572" t="str">
        <f t="shared" si="13"/>
        <v>初級男子中３中学生 ジュニア男子-55キョルギ＆プムセ</v>
      </c>
      <c r="G572" s="2" t="s">
        <v>475</v>
      </c>
    </row>
    <row r="573" spans="1:7" x14ac:dyDescent="0.4">
      <c r="A573" t="s">
        <v>135</v>
      </c>
      <c r="B573" t="s">
        <v>131</v>
      </c>
      <c r="C573" t="s">
        <v>32</v>
      </c>
      <c r="D573" t="s">
        <v>459</v>
      </c>
      <c r="E573" t="s">
        <v>294</v>
      </c>
      <c r="F573" t="str">
        <f t="shared" si="13"/>
        <v>初級男子中３中学生 ジュニア男子-63キョルギ＆プムセ</v>
      </c>
      <c r="G573" s="2" t="s">
        <v>477</v>
      </c>
    </row>
    <row r="574" spans="1:7" x14ac:dyDescent="0.4">
      <c r="A574" t="s">
        <v>135</v>
      </c>
      <c r="B574" t="s">
        <v>131</v>
      </c>
      <c r="C574" t="s">
        <v>32</v>
      </c>
      <c r="D574" t="s">
        <v>438</v>
      </c>
      <c r="E574" t="s">
        <v>294</v>
      </c>
      <c r="F574" t="str">
        <f t="shared" si="13"/>
        <v>初級男子中３中学生 ジュニア男子-73キョルギ＆プムセ</v>
      </c>
      <c r="G574" s="2" t="s">
        <v>479</v>
      </c>
    </row>
    <row r="575" spans="1:7" x14ac:dyDescent="0.4">
      <c r="A575" t="s">
        <v>135</v>
      </c>
      <c r="B575" t="s">
        <v>131</v>
      </c>
      <c r="C575" t="s">
        <v>32</v>
      </c>
      <c r="D575" t="s">
        <v>462</v>
      </c>
      <c r="E575" t="s">
        <v>294</v>
      </c>
      <c r="F575" t="str">
        <f t="shared" si="13"/>
        <v>初級男子中３中学生 ジュニア男子+73キョルギ＆プムセ</v>
      </c>
      <c r="G575" s="2" t="s">
        <v>481</v>
      </c>
    </row>
    <row r="576" spans="1:7" x14ac:dyDescent="0.4">
      <c r="A576" t="s">
        <v>145</v>
      </c>
      <c r="B576" t="s">
        <v>131</v>
      </c>
      <c r="C576" t="s">
        <v>32</v>
      </c>
      <c r="D576" t="s">
        <v>455</v>
      </c>
      <c r="E576" t="s">
        <v>294</v>
      </c>
      <c r="F576" t="str">
        <f t="shared" si="13"/>
        <v>上級男子中３中学生 ジュニア男子-48キョルギ＆プムセ</v>
      </c>
      <c r="G576" s="2" t="s">
        <v>474</v>
      </c>
    </row>
    <row r="577" spans="1:7" x14ac:dyDescent="0.4">
      <c r="A577" t="s">
        <v>145</v>
      </c>
      <c r="B577" t="s">
        <v>131</v>
      </c>
      <c r="C577" t="s">
        <v>32</v>
      </c>
      <c r="D577" t="s">
        <v>457</v>
      </c>
      <c r="E577" t="s">
        <v>294</v>
      </c>
      <c r="F577" t="str">
        <f t="shared" si="13"/>
        <v>上級男子中３中学生 ジュニア男子-55キョルギ＆プムセ</v>
      </c>
      <c r="G577" s="2" t="s">
        <v>476</v>
      </c>
    </row>
    <row r="578" spans="1:7" x14ac:dyDescent="0.4">
      <c r="A578" t="s">
        <v>145</v>
      </c>
      <c r="B578" t="s">
        <v>131</v>
      </c>
      <c r="C578" t="s">
        <v>32</v>
      </c>
      <c r="D578" t="s">
        <v>459</v>
      </c>
      <c r="E578" t="s">
        <v>294</v>
      </c>
      <c r="F578" t="str">
        <f t="shared" si="13"/>
        <v>上級男子中３中学生 ジュニア男子-63キョルギ＆プムセ</v>
      </c>
      <c r="G578" s="2" t="s">
        <v>478</v>
      </c>
    </row>
    <row r="579" spans="1:7" x14ac:dyDescent="0.4">
      <c r="A579" t="s">
        <v>145</v>
      </c>
      <c r="B579" t="s">
        <v>131</v>
      </c>
      <c r="C579" t="s">
        <v>32</v>
      </c>
      <c r="D579" t="s">
        <v>438</v>
      </c>
      <c r="E579" t="s">
        <v>294</v>
      </c>
      <c r="F579" t="str">
        <f t="shared" si="13"/>
        <v>上級男子中３中学生 ジュニア男子-73キョルギ＆プムセ</v>
      </c>
      <c r="G579" s="2" t="s">
        <v>480</v>
      </c>
    </row>
    <row r="580" spans="1:7" x14ac:dyDescent="0.4">
      <c r="A580" t="s">
        <v>145</v>
      </c>
      <c r="B580" t="s">
        <v>131</v>
      </c>
      <c r="C580" t="s">
        <v>32</v>
      </c>
      <c r="D580" t="s">
        <v>462</v>
      </c>
      <c r="E580" t="s">
        <v>294</v>
      </c>
      <c r="F580" t="str">
        <f t="shared" si="13"/>
        <v>上級男子中３中学生 ジュニア男子+73キョルギ＆プムセ</v>
      </c>
      <c r="G580" s="2" t="s">
        <v>482</v>
      </c>
    </row>
    <row r="581" spans="1:7" x14ac:dyDescent="0.4">
      <c r="A581" t="s">
        <v>135</v>
      </c>
      <c r="B581" t="s">
        <v>213</v>
      </c>
      <c r="C581" t="s">
        <v>32</v>
      </c>
      <c r="D581" t="s">
        <v>464</v>
      </c>
      <c r="E581" t="s">
        <v>294</v>
      </c>
      <c r="F581" t="str">
        <f t="shared" si="13"/>
        <v>初級女子中３中学生 ジュニア女子-44キョルギ＆プムセ</v>
      </c>
      <c r="G581" s="2" t="s">
        <v>483</v>
      </c>
    </row>
    <row r="582" spans="1:7" x14ac:dyDescent="0.4">
      <c r="A582" t="s">
        <v>135</v>
      </c>
      <c r="B582" t="s">
        <v>213</v>
      </c>
      <c r="C582" t="s">
        <v>32</v>
      </c>
      <c r="D582" t="s">
        <v>466</v>
      </c>
      <c r="E582" t="s">
        <v>294</v>
      </c>
      <c r="F582" t="str">
        <f t="shared" si="13"/>
        <v>初級女子中３中学生 ジュニア女子-49キョルギ＆プムセ</v>
      </c>
      <c r="G582" s="2" t="s">
        <v>485</v>
      </c>
    </row>
    <row r="583" spans="1:7" x14ac:dyDescent="0.4">
      <c r="A583" t="s">
        <v>135</v>
      </c>
      <c r="B583" t="s">
        <v>213</v>
      </c>
      <c r="C583" t="s">
        <v>32</v>
      </c>
      <c r="D583" t="s">
        <v>468</v>
      </c>
      <c r="E583" t="s">
        <v>294</v>
      </c>
      <c r="F583" t="str">
        <f t="shared" si="13"/>
        <v>初級女子中３中学生 ジュニア女子-55キョルギ＆プムセ</v>
      </c>
      <c r="G583" s="2" t="s">
        <v>487</v>
      </c>
    </row>
    <row r="584" spans="1:7" x14ac:dyDescent="0.4">
      <c r="A584" t="s">
        <v>135</v>
      </c>
      <c r="B584" t="s">
        <v>213</v>
      </c>
      <c r="C584" t="s">
        <v>32</v>
      </c>
      <c r="D584" t="s">
        <v>469</v>
      </c>
      <c r="E584" t="s">
        <v>294</v>
      </c>
      <c r="F584" t="str">
        <f t="shared" si="13"/>
        <v>初級女子中３中学生 ジュニア女子-63キョルギ＆プムセ</v>
      </c>
      <c r="G584" s="2" t="s">
        <v>488</v>
      </c>
    </row>
    <row r="585" spans="1:7" x14ac:dyDescent="0.4">
      <c r="A585" t="s">
        <v>135</v>
      </c>
      <c r="B585" t="s">
        <v>213</v>
      </c>
      <c r="C585" t="s">
        <v>32</v>
      </c>
      <c r="D585" t="s">
        <v>471</v>
      </c>
      <c r="E585" t="s">
        <v>294</v>
      </c>
      <c r="F585" t="str">
        <f t="shared" si="13"/>
        <v>初級女子中３中学生 ジュニア女子+63キョルギ＆プムセ</v>
      </c>
      <c r="G585" s="2" t="s">
        <v>491</v>
      </c>
    </row>
    <row r="586" spans="1:7" x14ac:dyDescent="0.4">
      <c r="A586" t="s">
        <v>145</v>
      </c>
      <c r="B586" t="s">
        <v>213</v>
      </c>
      <c r="C586" t="s">
        <v>32</v>
      </c>
      <c r="D586" t="s">
        <v>464</v>
      </c>
      <c r="E586" t="s">
        <v>294</v>
      </c>
      <c r="F586" t="str">
        <f t="shared" si="13"/>
        <v>上級女子中３中学生 ジュニア女子-44キョルギ＆プムセ</v>
      </c>
      <c r="G586" s="2" t="s">
        <v>484</v>
      </c>
    </row>
    <row r="587" spans="1:7" x14ac:dyDescent="0.4">
      <c r="A587" t="s">
        <v>145</v>
      </c>
      <c r="B587" t="s">
        <v>213</v>
      </c>
      <c r="C587" t="s">
        <v>32</v>
      </c>
      <c r="D587" t="s">
        <v>466</v>
      </c>
      <c r="E587" t="s">
        <v>294</v>
      </c>
      <c r="F587" t="str">
        <f t="shared" si="13"/>
        <v>上級女子中３中学生 ジュニア女子-49キョルギ＆プムセ</v>
      </c>
      <c r="G587" s="2" t="s">
        <v>486</v>
      </c>
    </row>
    <row r="588" spans="1:7" x14ac:dyDescent="0.4">
      <c r="A588" t="s">
        <v>145</v>
      </c>
      <c r="B588" t="s">
        <v>213</v>
      </c>
      <c r="C588" t="s">
        <v>32</v>
      </c>
      <c r="D588" t="s">
        <v>468</v>
      </c>
      <c r="E588" t="s">
        <v>294</v>
      </c>
      <c r="F588" t="str">
        <f t="shared" si="13"/>
        <v>上級女子中３中学生 ジュニア女子-55キョルギ＆プムセ</v>
      </c>
      <c r="G588" s="2" t="s">
        <v>489</v>
      </c>
    </row>
    <row r="589" spans="1:7" x14ac:dyDescent="0.4">
      <c r="A589" t="s">
        <v>145</v>
      </c>
      <c r="B589" t="s">
        <v>213</v>
      </c>
      <c r="C589" t="s">
        <v>32</v>
      </c>
      <c r="D589" t="s">
        <v>469</v>
      </c>
      <c r="E589" t="s">
        <v>294</v>
      </c>
      <c r="F589" t="str">
        <f t="shared" si="13"/>
        <v>上級女子中３中学生 ジュニア女子-63キョルギ＆プムセ</v>
      </c>
      <c r="G589" s="2" t="s">
        <v>490</v>
      </c>
    </row>
    <row r="590" spans="1:7" x14ac:dyDescent="0.4">
      <c r="A590" t="s">
        <v>145</v>
      </c>
      <c r="B590" t="s">
        <v>213</v>
      </c>
      <c r="C590" t="s">
        <v>32</v>
      </c>
      <c r="D590" t="s">
        <v>471</v>
      </c>
      <c r="E590" t="s">
        <v>294</v>
      </c>
      <c r="F590" t="str">
        <f t="shared" si="13"/>
        <v>上級女子中３中学生 ジュニア女子+63キョルギ＆プムセ</v>
      </c>
      <c r="G590" s="2" t="s">
        <v>492</v>
      </c>
    </row>
    <row r="591" spans="1:7" x14ac:dyDescent="0.4">
      <c r="A591" t="s">
        <v>135</v>
      </c>
      <c r="B591" t="s">
        <v>131</v>
      </c>
      <c r="C591" t="s">
        <v>241</v>
      </c>
      <c r="D591" t="s">
        <v>456</v>
      </c>
      <c r="E591" t="s">
        <v>294</v>
      </c>
      <c r="F591" t="str">
        <f t="shared" si="13"/>
        <v>初級男子高１高校生 ジュニア男子-48キョルギ＆プムセ</v>
      </c>
      <c r="G591" s="2" t="s">
        <v>473</v>
      </c>
    </row>
    <row r="592" spans="1:7" x14ac:dyDescent="0.4">
      <c r="A592" t="s">
        <v>135</v>
      </c>
      <c r="B592" t="s">
        <v>131</v>
      </c>
      <c r="C592" t="s">
        <v>241</v>
      </c>
      <c r="D592" t="s">
        <v>458</v>
      </c>
      <c r="E592" t="s">
        <v>294</v>
      </c>
      <c r="F592" t="str">
        <f t="shared" si="13"/>
        <v>初級男子高１高校生 ジュニア男子-55キョルギ＆プムセ</v>
      </c>
      <c r="G592" s="2" t="s">
        <v>475</v>
      </c>
    </row>
    <row r="593" spans="1:7" x14ac:dyDescent="0.4">
      <c r="A593" t="s">
        <v>135</v>
      </c>
      <c r="B593" t="s">
        <v>131</v>
      </c>
      <c r="C593" t="s">
        <v>241</v>
      </c>
      <c r="D593" t="s">
        <v>460</v>
      </c>
      <c r="E593" t="s">
        <v>294</v>
      </c>
      <c r="F593" t="str">
        <f t="shared" si="13"/>
        <v>初級男子高１高校生 ジュニア男子-63キョルギ＆プムセ</v>
      </c>
      <c r="G593" s="2" t="s">
        <v>477</v>
      </c>
    </row>
    <row r="594" spans="1:7" x14ac:dyDescent="0.4">
      <c r="A594" t="s">
        <v>135</v>
      </c>
      <c r="B594" t="s">
        <v>131</v>
      </c>
      <c r="C594" t="s">
        <v>241</v>
      </c>
      <c r="D594" t="s">
        <v>461</v>
      </c>
      <c r="E594" t="s">
        <v>294</v>
      </c>
      <c r="F594" t="str">
        <f t="shared" si="13"/>
        <v>初級男子高１高校生 ジュニア男子-73キョルギ＆プムセ</v>
      </c>
      <c r="G594" s="2" t="s">
        <v>479</v>
      </c>
    </row>
    <row r="595" spans="1:7" x14ac:dyDescent="0.4">
      <c r="A595" t="s">
        <v>135</v>
      </c>
      <c r="B595" t="s">
        <v>131</v>
      </c>
      <c r="C595" t="s">
        <v>241</v>
      </c>
      <c r="D595" t="s">
        <v>463</v>
      </c>
      <c r="E595" t="s">
        <v>294</v>
      </c>
      <c r="F595" t="str">
        <f t="shared" si="13"/>
        <v>初級男子高１高校生 ジュニア男子+73キョルギ＆プムセ</v>
      </c>
      <c r="G595" s="2" t="s">
        <v>481</v>
      </c>
    </row>
    <row r="596" spans="1:7" x14ac:dyDescent="0.4">
      <c r="A596" t="s">
        <v>135</v>
      </c>
      <c r="B596" t="s">
        <v>131</v>
      </c>
      <c r="C596" t="s">
        <v>242</v>
      </c>
      <c r="D596" t="s">
        <v>456</v>
      </c>
      <c r="E596" t="s">
        <v>294</v>
      </c>
      <c r="F596" t="str">
        <f t="shared" si="13"/>
        <v>初級男子高２高校生 ジュニア男子-48キョルギ＆プムセ</v>
      </c>
      <c r="G596" s="2" t="s">
        <v>473</v>
      </c>
    </row>
    <row r="597" spans="1:7" x14ac:dyDescent="0.4">
      <c r="A597" t="s">
        <v>135</v>
      </c>
      <c r="B597" t="s">
        <v>131</v>
      </c>
      <c r="C597" t="s">
        <v>242</v>
      </c>
      <c r="D597" t="s">
        <v>458</v>
      </c>
      <c r="E597" t="s">
        <v>294</v>
      </c>
      <c r="F597" t="str">
        <f t="shared" si="13"/>
        <v>初級男子高２高校生 ジュニア男子-55キョルギ＆プムセ</v>
      </c>
      <c r="G597" s="2" t="s">
        <v>475</v>
      </c>
    </row>
    <row r="598" spans="1:7" x14ac:dyDescent="0.4">
      <c r="A598" t="s">
        <v>135</v>
      </c>
      <c r="B598" t="s">
        <v>131</v>
      </c>
      <c r="C598" t="s">
        <v>242</v>
      </c>
      <c r="D598" t="s">
        <v>460</v>
      </c>
      <c r="E598" t="s">
        <v>294</v>
      </c>
      <c r="F598" t="str">
        <f t="shared" si="13"/>
        <v>初級男子高２高校生 ジュニア男子-63キョルギ＆プムセ</v>
      </c>
      <c r="G598" s="2" t="s">
        <v>477</v>
      </c>
    </row>
    <row r="599" spans="1:7" x14ac:dyDescent="0.4">
      <c r="A599" t="s">
        <v>135</v>
      </c>
      <c r="B599" t="s">
        <v>131</v>
      </c>
      <c r="C599" t="s">
        <v>242</v>
      </c>
      <c r="D599" t="s">
        <v>461</v>
      </c>
      <c r="E599" t="s">
        <v>294</v>
      </c>
      <c r="F599" t="str">
        <f t="shared" si="13"/>
        <v>初級男子高２高校生 ジュニア男子-73キョルギ＆プムセ</v>
      </c>
      <c r="G599" s="2" t="s">
        <v>479</v>
      </c>
    </row>
    <row r="600" spans="1:7" x14ac:dyDescent="0.4">
      <c r="A600" t="s">
        <v>135</v>
      </c>
      <c r="B600" t="s">
        <v>131</v>
      </c>
      <c r="C600" t="s">
        <v>242</v>
      </c>
      <c r="D600" t="s">
        <v>463</v>
      </c>
      <c r="E600" t="s">
        <v>294</v>
      </c>
      <c r="F600" t="str">
        <f t="shared" si="13"/>
        <v>初級男子高２高校生 ジュニア男子+73キョルギ＆プムセ</v>
      </c>
      <c r="G600" s="2" t="s">
        <v>481</v>
      </c>
    </row>
    <row r="601" spans="1:7" x14ac:dyDescent="0.4">
      <c r="A601" t="s">
        <v>135</v>
      </c>
      <c r="B601" t="s">
        <v>131</v>
      </c>
      <c r="C601" t="s">
        <v>243</v>
      </c>
      <c r="D601" t="s">
        <v>456</v>
      </c>
      <c r="E601" t="s">
        <v>294</v>
      </c>
      <c r="F601" t="str">
        <f t="shared" ref="F601:F664" si="14">A601&amp;B601&amp;C601&amp;D601&amp;E601</f>
        <v>初級男子高３高校生 ジュニア男子-48キョルギ＆プムセ</v>
      </c>
      <c r="G601" s="2" t="s">
        <v>473</v>
      </c>
    </row>
    <row r="602" spans="1:7" x14ac:dyDescent="0.4">
      <c r="A602" t="s">
        <v>135</v>
      </c>
      <c r="B602" t="s">
        <v>131</v>
      </c>
      <c r="C602" t="s">
        <v>243</v>
      </c>
      <c r="D602" t="s">
        <v>458</v>
      </c>
      <c r="E602" t="s">
        <v>294</v>
      </c>
      <c r="F602" t="str">
        <f t="shared" si="14"/>
        <v>初級男子高３高校生 ジュニア男子-55キョルギ＆プムセ</v>
      </c>
      <c r="G602" s="2" t="s">
        <v>475</v>
      </c>
    </row>
    <row r="603" spans="1:7" x14ac:dyDescent="0.4">
      <c r="A603" t="s">
        <v>135</v>
      </c>
      <c r="B603" t="s">
        <v>131</v>
      </c>
      <c r="C603" t="s">
        <v>243</v>
      </c>
      <c r="D603" t="s">
        <v>460</v>
      </c>
      <c r="E603" t="s">
        <v>294</v>
      </c>
      <c r="F603" t="str">
        <f t="shared" si="14"/>
        <v>初級男子高３高校生 ジュニア男子-63キョルギ＆プムセ</v>
      </c>
      <c r="G603" s="2" t="s">
        <v>477</v>
      </c>
    </row>
    <row r="604" spans="1:7" x14ac:dyDescent="0.4">
      <c r="A604" t="s">
        <v>135</v>
      </c>
      <c r="B604" t="s">
        <v>131</v>
      </c>
      <c r="C604" t="s">
        <v>243</v>
      </c>
      <c r="D604" t="s">
        <v>461</v>
      </c>
      <c r="E604" t="s">
        <v>294</v>
      </c>
      <c r="F604" t="str">
        <f t="shared" si="14"/>
        <v>初級男子高３高校生 ジュニア男子-73キョルギ＆プムセ</v>
      </c>
      <c r="G604" s="2" t="s">
        <v>479</v>
      </c>
    </row>
    <row r="605" spans="1:7" x14ac:dyDescent="0.4">
      <c r="A605" t="s">
        <v>135</v>
      </c>
      <c r="B605" t="s">
        <v>131</v>
      </c>
      <c r="C605" t="s">
        <v>243</v>
      </c>
      <c r="D605" t="s">
        <v>463</v>
      </c>
      <c r="E605" t="s">
        <v>294</v>
      </c>
      <c r="F605" t="str">
        <f t="shared" si="14"/>
        <v>初級男子高３高校生 ジュニア男子+73キョルギ＆プムセ</v>
      </c>
      <c r="G605" s="2" t="s">
        <v>481</v>
      </c>
    </row>
    <row r="606" spans="1:7" x14ac:dyDescent="0.4">
      <c r="A606" t="s">
        <v>135</v>
      </c>
      <c r="B606" t="s">
        <v>213</v>
      </c>
      <c r="C606" t="s">
        <v>241</v>
      </c>
      <c r="D606" t="s">
        <v>465</v>
      </c>
      <c r="E606" t="s">
        <v>294</v>
      </c>
      <c r="F606" t="str">
        <f t="shared" si="14"/>
        <v>初級女子高１高校生 ジュニア女子-44キョルギ＆プムセ</v>
      </c>
      <c r="G606" s="2" t="s">
        <v>483</v>
      </c>
    </row>
    <row r="607" spans="1:7" x14ac:dyDescent="0.4">
      <c r="A607" t="s">
        <v>135</v>
      </c>
      <c r="B607" t="s">
        <v>213</v>
      </c>
      <c r="C607" t="s">
        <v>241</v>
      </c>
      <c r="D607" t="s">
        <v>467</v>
      </c>
      <c r="E607" t="s">
        <v>294</v>
      </c>
      <c r="F607" t="str">
        <f t="shared" si="14"/>
        <v>初級女子高１高校生 ジュニア女子-49キョルギ＆プムセ</v>
      </c>
      <c r="G607" s="2" t="s">
        <v>485</v>
      </c>
    </row>
    <row r="608" spans="1:7" x14ac:dyDescent="0.4">
      <c r="A608" t="s">
        <v>135</v>
      </c>
      <c r="B608" t="s">
        <v>213</v>
      </c>
      <c r="C608" t="s">
        <v>241</v>
      </c>
      <c r="D608" t="s">
        <v>452</v>
      </c>
      <c r="E608" t="s">
        <v>294</v>
      </c>
      <c r="F608" t="str">
        <f t="shared" si="14"/>
        <v>初級女子高１高校生 ジュニア女子-55キョルギ＆プムセ</v>
      </c>
      <c r="G608" s="2" t="s">
        <v>487</v>
      </c>
    </row>
    <row r="609" spans="1:7" x14ac:dyDescent="0.4">
      <c r="A609" t="s">
        <v>135</v>
      </c>
      <c r="B609" t="s">
        <v>213</v>
      </c>
      <c r="C609" t="s">
        <v>241</v>
      </c>
      <c r="D609" t="s">
        <v>470</v>
      </c>
      <c r="E609" t="s">
        <v>294</v>
      </c>
      <c r="F609" t="str">
        <f t="shared" si="14"/>
        <v>初級女子高１高校生 ジュニア女子-63キョルギ＆プムセ</v>
      </c>
      <c r="G609" s="2" t="s">
        <v>488</v>
      </c>
    </row>
    <row r="610" spans="1:7" x14ac:dyDescent="0.4">
      <c r="A610" t="s">
        <v>135</v>
      </c>
      <c r="B610" t="s">
        <v>213</v>
      </c>
      <c r="C610" t="s">
        <v>241</v>
      </c>
      <c r="D610" t="s">
        <v>472</v>
      </c>
      <c r="E610" t="s">
        <v>294</v>
      </c>
      <c r="F610" t="str">
        <f t="shared" si="14"/>
        <v>初級女子高１高校生 ジュニア女子+63キョルギ＆プムセ</v>
      </c>
      <c r="G610" s="2" t="s">
        <v>491</v>
      </c>
    </row>
    <row r="611" spans="1:7" x14ac:dyDescent="0.4">
      <c r="A611" t="s">
        <v>135</v>
      </c>
      <c r="B611" t="s">
        <v>213</v>
      </c>
      <c r="C611" t="s">
        <v>242</v>
      </c>
      <c r="D611" t="s">
        <v>465</v>
      </c>
      <c r="E611" t="s">
        <v>294</v>
      </c>
      <c r="F611" t="str">
        <f t="shared" si="14"/>
        <v>初級女子高２高校生 ジュニア女子-44キョルギ＆プムセ</v>
      </c>
      <c r="G611" s="2" t="s">
        <v>483</v>
      </c>
    </row>
    <row r="612" spans="1:7" x14ac:dyDescent="0.4">
      <c r="A612" t="s">
        <v>135</v>
      </c>
      <c r="B612" t="s">
        <v>213</v>
      </c>
      <c r="C612" t="s">
        <v>242</v>
      </c>
      <c r="D612" t="s">
        <v>467</v>
      </c>
      <c r="E612" t="s">
        <v>294</v>
      </c>
      <c r="F612" t="str">
        <f t="shared" si="14"/>
        <v>初級女子高２高校生 ジュニア女子-49キョルギ＆プムセ</v>
      </c>
      <c r="G612" s="2" t="s">
        <v>485</v>
      </c>
    </row>
    <row r="613" spans="1:7" x14ac:dyDescent="0.4">
      <c r="A613" t="s">
        <v>135</v>
      </c>
      <c r="B613" t="s">
        <v>213</v>
      </c>
      <c r="C613" t="s">
        <v>242</v>
      </c>
      <c r="D613" t="s">
        <v>452</v>
      </c>
      <c r="E613" t="s">
        <v>294</v>
      </c>
      <c r="F613" t="str">
        <f t="shared" si="14"/>
        <v>初級女子高２高校生 ジュニア女子-55キョルギ＆プムセ</v>
      </c>
      <c r="G613" s="2" t="s">
        <v>487</v>
      </c>
    </row>
    <row r="614" spans="1:7" x14ac:dyDescent="0.4">
      <c r="A614" t="s">
        <v>135</v>
      </c>
      <c r="B614" t="s">
        <v>213</v>
      </c>
      <c r="C614" t="s">
        <v>242</v>
      </c>
      <c r="D614" t="s">
        <v>470</v>
      </c>
      <c r="E614" t="s">
        <v>294</v>
      </c>
      <c r="F614" t="str">
        <f t="shared" si="14"/>
        <v>初級女子高２高校生 ジュニア女子-63キョルギ＆プムセ</v>
      </c>
      <c r="G614" s="2" t="s">
        <v>488</v>
      </c>
    </row>
    <row r="615" spans="1:7" x14ac:dyDescent="0.4">
      <c r="A615" t="s">
        <v>135</v>
      </c>
      <c r="B615" t="s">
        <v>213</v>
      </c>
      <c r="C615" t="s">
        <v>242</v>
      </c>
      <c r="D615" t="s">
        <v>472</v>
      </c>
      <c r="E615" t="s">
        <v>294</v>
      </c>
      <c r="F615" t="str">
        <f t="shared" si="14"/>
        <v>初級女子高２高校生 ジュニア女子+63キョルギ＆プムセ</v>
      </c>
      <c r="G615" s="2" t="s">
        <v>491</v>
      </c>
    </row>
    <row r="616" spans="1:7" x14ac:dyDescent="0.4">
      <c r="A616" t="s">
        <v>135</v>
      </c>
      <c r="B616" t="s">
        <v>213</v>
      </c>
      <c r="C616" t="s">
        <v>243</v>
      </c>
      <c r="D616" t="s">
        <v>465</v>
      </c>
      <c r="E616" t="s">
        <v>294</v>
      </c>
      <c r="F616" t="str">
        <f t="shared" si="14"/>
        <v>初級女子高３高校生 ジュニア女子-44キョルギ＆プムセ</v>
      </c>
      <c r="G616" s="2" t="s">
        <v>483</v>
      </c>
    </row>
    <row r="617" spans="1:7" x14ac:dyDescent="0.4">
      <c r="A617" t="s">
        <v>135</v>
      </c>
      <c r="B617" t="s">
        <v>213</v>
      </c>
      <c r="C617" t="s">
        <v>243</v>
      </c>
      <c r="D617" t="s">
        <v>467</v>
      </c>
      <c r="E617" t="s">
        <v>294</v>
      </c>
      <c r="F617" t="str">
        <f t="shared" si="14"/>
        <v>初級女子高３高校生 ジュニア女子-49キョルギ＆プムセ</v>
      </c>
      <c r="G617" s="2" t="s">
        <v>485</v>
      </c>
    </row>
    <row r="618" spans="1:7" x14ac:dyDescent="0.4">
      <c r="A618" t="s">
        <v>135</v>
      </c>
      <c r="B618" t="s">
        <v>213</v>
      </c>
      <c r="C618" t="s">
        <v>243</v>
      </c>
      <c r="D618" t="s">
        <v>452</v>
      </c>
      <c r="E618" t="s">
        <v>294</v>
      </c>
      <c r="F618" t="str">
        <f t="shared" si="14"/>
        <v>初級女子高３高校生 ジュニア女子-55キョルギ＆プムセ</v>
      </c>
      <c r="G618" s="2" t="s">
        <v>487</v>
      </c>
    </row>
    <row r="619" spans="1:7" x14ac:dyDescent="0.4">
      <c r="A619" t="s">
        <v>135</v>
      </c>
      <c r="B619" t="s">
        <v>213</v>
      </c>
      <c r="C619" t="s">
        <v>243</v>
      </c>
      <c r="D619" t="s">
        <v>470</v>
      </c>
      <c r="E619" t="s">
        <v>294</v>
      </c>
      <c r="F619" t="str">
        <f t="shared" si="14"/>
        <v>初級女子高３高校生 ジュニア女子-63キョルギ＆プムセ</v>
      </c>
      <c r="G619" s="2" t="s">
        <v>488</v>
      </c>
    </row>
    <row r="620" spans="1:7" x14ac:dyDescent="0.4">
      <c r="A620" t="s">
        <v>135</v>
      </c>
      <c r="B620" t="s">
        <v>213</v>
      </c>
      <c r="C620" t="s">
        <v>243</v>
      </c>
      <c r="D620" t="s">
        <v>472</v>
      </c>
      <c r="E620" t="s">
        <v>294</v>
      </c>
      <c r="F620" t="str">
        <f t="shared" si="14"/>
        <v>初級女子高３高校生 ジュニア女子+63キョルギ＆プムセ</v>
      </c>
      <c r="G620" s="2" t="s">
        <v>491</v>
      </c>
    </row>
    <row r="621" spans="1:7" x14ac:dyDescent="0.4">
      <c r="A621" t="s">
        <v>201</v>
      </c>
      <c r="B621" t="s">
        <v>131</v>
      </c>
      <c r="C621" t="s">
        <v>241</v>
      </c>
      <c r="D621" t="s">
        <v>456</v>
      </c>
      <c r="E621" t="s">
        <v>294</v>
      </c>
      <c r="F621" t="str">
        <f t="shared" si="14"/>
        <v>上級男子高１高校生 ジュニア男子-48キョルギ＆プムセ</v>
      </c>
      <c r="G621" s="2" t="s">
        <v>474</v>
      </c>
    </row>
    <row r="622" spans="1:7" x14ac:dyDescent="0.4">
      <c r="A622" t="s">
        <v>201</v>
      </c>
      <c r="B622" t="s">
        <v>131</v>
      </c>
      <c r="C622" t="s">
        <v>241</v>
      </c>
      <c r="D622" t="s">
        <v>458</v>
      </c>
      <c r="E622" t="s">
        <v>294</v>
      </c>
      <c r="F622" t="str">
        <f t="shared" si="14"/>
        <v>上級男子高１高校生 ジュニア男子-55キョルギ＆プムセ</v>
      </c>
      <c r="G622" s="2" t="s">
        <v>476</v>
      </c>
    </row>
    <row r="623" spans="1:7" x14ac:dyDescent="0.4">
      <c r="A623" t="s">
        <v>201</v>
      </c>
      <c r="B623" t="s">
        <v>131</v>
      </c>
      <c r="C623" t="s">
        <v>241</v>
      </c>
      <c r="D623" t="s">
        <v>460</v>
      </c>
      <c r="E623" t="s">
        <v>294</v>
      </c>
      <c r="F623" t="str">
        <f t="shared" si="14"/>
        <v>上級男子高１高校生 ジュニア男子-63キョルギ＆プムセ</v>
      </c>
      <c r="G623" s="2" t="s">
        <v>478</v>
      </c>
    </row>
    <row r="624" spans="1:7" x14ac:dyDescent="0.4">
      <c r="A624" t="s">
        <v>201</v>
      </c>
      <c r="B624" t="s">
        <v>131</v>
      </c>
      <c r="C624" t="s">
        <v>241</v>
      </c>
      <c r="D624" t="s">
        <v>461</v>
      </c>
      <c r="E624" t="s">
        <v>294</v>
      </c>
      <c r="F624" t="str">
        <f t="shared" si="14"/>
        <v>上級男子高１高校生 ジュニア男子-73キョルギ＆プムセ</v>
      </c>
      <c r="G624" s="2" t="s">
        <v>480</v>
      </c>
    </row>
    <row r="625" spans="1:7" x14ac:dyDescent="0.4">
      <c r="A625" t="s">
        <v>201</v>
      </c>
      <c r="B625" t="s">
        <v>131</v>
      </c>
      <c r="C625" t="s">
        <v>241</v>
      </c>
      <c r="D625" t="s">
        <v>463</v>
      </c>
      <c r="E625" t="s">
        <v>294</v>
      </c>
      <c r="F625" t="str">
        <f t="shared" si="14"/>
        <v>上級男子高１高校生 ジュニア男子+73キョルギ＆プムセ</v>
      </c>
      <c r="G625" s="2" t="s">
        <v>482</v>
      </c>
    </row>
    <row r="626" spans="1:7" x14ac:dyDescent="0.4">
      <c r="A626" t="s">
        <v>201</v>
      </c>
      <c r="B626" t="s">
        <v>131</v>
      </c>
      <c r="C626" t="s">
        <v>242</v>
      </c>
      <c r="D626" t="s">
        <v>456</v>
      </c>
      <c r="E626" t="s">
        <v>294</v>
      </c>
      <c r="F626" t="str">
        <f t="shared" si="14"/>
        <v>上級男子高２高校生 ジュニア男子-48キョルギ＆プムセ</v>
      </c>
      <c r="G626" s="2" t="s">
        <v>474</v>
      </c>
    </row>
    <row r="627" spans="1:7" x14ac:dyDescent="0.4">
      <c r="A627" t="s">
        <v>201</v>
      </c>
      <c r="B627" t="s">
        <v>131</v>
      </c>
      <c r="C627" t="s">
        <v>242</v>
      </c>
      <c r="D627" t="s">
        <v>458</v>
      </c>
      <c r="E627" t="s">
        <v>294</v>
      </c>
      <c r="F627" t="str">
        <f t="shared" si="14"/>
        <v>上級男子高２高校生 ジュニア男子-55キョルギ＆プムセ</v>
      </c>
      <c r="G627" s="2" t="s">
        <v>476</v>
      </c>
    </row>
    <row r="628" spans="1:7" x14ac:dyDescent="0.4">
      <c r="A628" t="s">
        <v>201</v>
      </c>
      <c r="B628" t="s">
        <v>131</v>
      </c>
      <c r="C628" t="s">
        <v>242</v>
      </c>
      <c r="D628" t="s">
        <v>460</v>
      </c>
      <c r="E628" t="s">
        <v>294</v>
      </c>
      <c r="F628" t="str">
        <f t="shared" si="14"/>
        <v>上級男子高２高校生 ジュニア男子-63キョルギ＆プムセ</v>
      </c>
      <c r="G628" s="2" t="s">
        <v>478</v>
      </c>
    </row>
    <row r="629" spans="1:7" x14ac:dyDescent="0.4">
      <c r="A629" t="s">
        <v>201</v>
      </c>
      <c r="B629" t="s">
        <v>131</v>
      </c>
      <c r="C629" t="s">
        <v>242</v>
      </c>
      <c r="D629" t="s">
        <v>461</v>
      </c>
      <c r="E629" t="s">
        <v>294</v>
      </c>
      <c r="F629" t="str">
        <f t="shared" si="14"/>
        <v>上級男子高２高校生 ジュニア男子-73キョルギ＆プムセ</v>
      </c>
      <c r="G629" s="2" t="s">
        <v>480</v>
      </c>
    </row>
    <row r="630" spans="1:7" x14ac:dyDescent="0.4">
      <c r="A630" t="s">
        <v>201</v>
      </c>
      <c r="B630" t="s">
        <v>131</v>
      </c>
      <c r="C630" t="s">
        <v>242</v>
      </c>
      <c r="D630" t="s">
        <v>463</v>
      </c>
      <c r="E630" t="s">
        <v>294</v>
      </c>
      <c r="F630" t="str">
        <f t="shared" si="14"/>
        <v>上級男子高２高校生 ジュニア男子+73キョルギ＆プムセ</v>
      </c>
      <c r="G630" s="2" t="s">
        <v>482</v>
      </c>
    </row>
    <row r="631" spans="1:7" x14ac:dyDescent="0.4">
      <c r="A631" t="s">
        <v>201</v>
      </c>
      <c r="B631" t="s">
        <v>131</v>
      </c>
      <c r="C631" t="s">
        <v>243</v>
      </c>
      <c r="D631" t="s">
        <v>456</v>
      </c>
      <c r="E631" t="s">
        <v>294</v>
      </c>
      <c r="F631" t="str">
        <f t="shared" si="14"/>
        <v>上級男子高３高校生 ジュニア男子-48キョルギ＆プムセ</v>
      </c>
      <c r="G631" s="2" t="s">
        <v>474</v>
      </c>
    </row>
    <row r="632" spans="1:7" x14ac:dyDescent="0.4">
      <c r="A632" t="s">
        <v>201</v>
      </c>
      <c r="B632" t="s">
        <v>131</v>
      </c>
      <c r="C632" t="s">
        <v>243</v>
      </c>
      <c r="D632" t="s">
        <v>458</v>
      </c>
      <c r="E632" t="s">
        <v>294</v>
      </c>
      <c r="F632" t="str">
        <f t="shared" si="14"/>
        <v>上級男子高３高校生 ジュニア男子-55キョルギ＆プムセ</v>
      </c>
      <c r="G632" s="2" t="s">
        <v>476</v>
      </c>
    </row>
    <row r="633" spans="1:7" x14ac:dyDescent="0.4">
      <c r="A633" t="s">
        <v>201</v>
      </c>
      <c r="B633" t="s">
        <v>131</v>
      </c>
      <c r="C633" t="s">
        <v>243</v>
      </c>
      <c r="D633" t="s">
        <v>460</v>
      </c>
      <c r="E633" t="s">
        <v>294</v>
      </c>
      <c r="F633" t="str">
        <f t="shared" si="14"/>
        <v>上級男子高３高校生 ジュニア男子-63キョルギ＆プムセ</v>
      </c>
      <c r="G633" s="2" t="s">
        <v>478</v>
      </c>
    </row>
    <row r="634" spans="1:7" x14ac:dyDescent="0.4">
      <c r="A634" t="s">
        <v>201</v>
      </c>
      <c r="B634" t="s">
        <v>131</v>
      </c>
      <c r="C634" t="s">
        <v>243</v>
      </c>
      <c r="D634" t="s">
        <v>461</v>
      </c>
      <c r="E634" t="s">
        <v>294</v>
      </c>
      <c r="F634" t="str">
        <f t="shared" si="14"/>
        <v>上級男子高３高校生 ジュニア男子-73キョルギ＆プムセ</v>
      </c>
      <c r="G634" s="2" t="s">
        <v>480</v>
      </c>
    </row>
    <row r="635" spans="1:7" x14ac:dyDescent="0.4">
      <c r="A635" t="s">
        <v>201</v>
      </c>
      <c r="B635" t="s">
        <v>131</v>
      </c>
      <c r="C635" t="s">
        <v>243</v>
      </c>
      <c r="D635" t="s">
        <v>463</v>
      </c>
      <c r="E635" t="s">
        <v>294</v>
      </c>
      <c r="F635" t="str">
        <f t="shared" si="14"/>
        <v>上級男子高３高校生 ジュニア男子+73キョルギ＆プムセ</v>
      </c>
      <c r="G635" s="2" t="s">
        <v>482</v>
      </c>
    </row>
    <row r="636" spans="1:7" x14ac:dyDescent="0.4">
      <c r="A636" t="s">
        <v>201</v>
      </c>
      <c r="B636" t="s">
        <v>213</v>
      </c>
      <c r="C636" t="s">
        <v>241</v>
      </c>
      <c r="D636" t="s">
        <v>465</v>
      </c>
      <c r="E636" t="s">
        <v>294</v>
      </c>
      <c r="F636" t="str">
        <f t="shared" si="14"/>
        <v>上級女子高１高校生 ジュニア女子-44キョルギ＆プムセ</v>
      </c>
      <c r="G636" s="2" t="s">
        <v>484</v>
      </c>
    </row>
    <row r="637" spans="1:7" x14ac:dyDescent="0.4">
      <c r="A637" t="s">
        <v>201</v>
      </c>
      <c r="B637" t="s">
        <v>213</v>
      </c>
      <c r="C637" t="s">
        <v>241</v>
      </c>
      <c r="D637" t="s">
        <v>467</v>
      </c>
      <c r="E637" t="s">
        <v>294</v>
      </c>
      <c r="F637" t="str">
        <f t="shared" si="14"/>
        <v>上級女子高１高校生 ジュニア女子-49キョルギ＆プムセ</v>
      </c>
      <c r="G637" s="2" t="s">
        <v>486</v>
      </c>
    </row>
    <row r="638" spans="1:7" x14ac:dyDescent="0.4">
      <c r="A638" t="s">
        <v>201</v>
      </c>
      <c r="B638" t="s">
        <v>213</v>
      </c>
      <c r="C638" t="s">
        <v>241</v>
      </c>
      <c r="D638" t="s">
        <v>452</v>
      </c>
      <c r="E638" t="s">
        <v>294</v>
      </c>
      <c r="F638" t="str">
        <f t="shared" si="14"/>
        <v>上級女子高１高校生 ジュニア女子-55キョルギ＆プムセ</v>
      </c>
      <c r="G638" s="2" t="s">
        <v>489</v>
      </c>
    </row>
    <row r="639" spans="1:7" x14ac:dyDescent="0.4">
      <c r="A639" t="s">
        <v>201</v>
      </c>
      <c r="B639" t="s">
        <v>213</v>
      </c>
      <c r="C639" t="s">
        <v>241</v>
      </c>
      <c r="D639" t="s">
        <v>470</v>
      </c>
      <c r="E639" t="s">
        <v>294</v>
      </c>
      <c r="F639" t="str">
        <f t="shared" si="14"/>
        <v>上級女子高１高校生 ジュニア女子-63キョルギ＆プムセ</v>
      </c>
      <c r="G639" s="2" t="s">
        <v>490</v>
      </c>
    </row>
    <row r="640" spans="1:7" x14ac:dyDescent="0.4">
      <c r="A640" t="s">
        <v>201</v>
      </c>
      <c r="B640" t="s">
        <v>213</v>
      </c>
      <c r="C640" t="s">
        <v>241</v>
      </c>
      <c r="D640" t="s">
        <v>472</v>
      </c>
      <c r="E640" t="s">
        <v>294</v>
      </c>
      <c r="F640" t="str">
        <f t="shared" si="14"/>
        <v>上級女子高１高校生 ジュニア女子+63キョルギ＆プムセ</v>
      </c>
      <c r="G640" s="2" t="s">
        <v>492</v>
      </c>
    </row>
    <row r="641" spans="1:7" x14ac:dyDescent="0.4">
      <c r="A641" t="s">
        <v>201</v>
      </c>
      <c r="B641" t="s">
        <v>213</v>
      </c>
      <c r="C641" t="s">
        <v>242</v>
      </c>
      <c r="D641" t="s">
        <v>465</v>
      </c>
      <c r="E641" t="s">
        <v>294</v>
      </c>
      <c r="F641" t="str">
        <f t="shared" si="14"/>
        <v>上級女子高２高校生 ジュニア女子-44キョルギ＆プムセ</v>
      </c>
      <c r="G641" s="2" t="s">
        <v>484</v>
      </c>
    </row>
    <row r="642" spans="1:7" x14ac:dyDescent="0.4">
      <c r="A642" t="s">
        <v>201</v>
      </c>
      <c r="B642" t="s">
        <v>213</v>
      </c>
      <c r="C642" t="s">
        <v>242</v>
      </c>
      <c r="D642" t="s">
        <v>467</v>
      </c>
      <c r="E642" t="s">
        <v>294</v>
      </c>
      <c r="F642" t="str">
        <f t="shared" si="14"/>
        <v>上級女子高２高校生 ジュニア女子-49キョルギ＆プムセ</v>
      </c>
      <c r="G642" s="2" t="s">
        <v>486</v>
      </c>
    </row>
    <row r="643" spans="1:7" x14ac:dyDescent="0.4">
      <c r="A643" t="s">
        <v>201</v>
      </c>
      <c r="B643" t="s">
        <v>213</v>
      </c>
      <c r="C643" t="s">
        <v>242</v>
      </c>
      <c r="D643" t="s">
        <v>452</v>
      </c>
      <c r="E643" t="s">
        <v>294</v>
      </c>
      <c r="F643" t="str">
        <f t="shared" si="14"/>
        <v>上級女子高２高校生 ジュニア女子-55キョルギ＆プムセ</v>
      </c>
      <c r="G643" s="2" t="s">
        <v>489</v>
      </c>
    </row>
    <row r="644" spans="1:7" x14ac:dyDescent="0.4">
      <c r="A644" t="s">
        <v>201</v>
      </c>
      <c r="B644" t="s">
        <v>213</v>
      </c>
      <c r="C644" t="s">
        <v>242</v>
      </c>
      <c r="D644" t="s">
        <v>470</v>
      </c>
      <c r="E644" t="s">
        <v>294</v>
      </c>
      <c r="F644" t="str">
        <f t="shared" si="14"/>
        <v>上級女子高２高校生 ジュニア女子-63キョルギ＆プムセ</v>
      </c>
      <c r="G644" s="2" t="s">
        <v>490</v>
      </c>
    </row>
    <row r="645" spans="1:7" x14ac:dyDescent="0.4">
      <c r="A645" t="s">
        <v>201</v>
      </c>
      <c r="B645" t="s">
        <v>213</v>
      </c>
      <c r="C645" t="s">
        <v>242</v>
      </c>
      <c r="D645" t="s">
        <v>472</v>
      </c>
      <c r="E645" t="s">
        <v>294</v>
      </c>
      <c r="F645" t="str">
        <f t="shared" si="14"/>
        <v>上級女子高２高校生 ジュニア女子+63キョルギ＆プムセ</v>
      </c>
      <c r="G645" s="2" t="s">
        <v>492</v>
      </c>
    </row>
    <row r="646" spans="1:7" x14ac:dyDescent="0.4">
      <c r="A646" t="s">
        <v>201</v>
      </c>
      <c r="B646" t="s">
        <v>213</v>
      </c>
      <c r="C646" t="s">
        <v>243</v>
      </c>
      <c r="D646" t="s">
        <v>465</v>
      </c>
      <c r="E646" t="s">
        <v>294</v>
      </c>
      <c r="F646" t="str">
        <f t="shared" si="14"/>
        <v>上級女子高３高校生 ジュニア女子-44キョルギ＆プムセ</v>
      </c>
      <c r="G646" s="2" t="s">
        <v>484</v>
      </c>
    </row>
    <row r="647" spans="1:7" x14ac:dyDescent="0.4">
      <c r="A647" t="s">
        <v>201</v>
      </c>
      <c r="B647" t="s">
        <v>213</v>
      </c>
      <c r="C647" t="s">
        <v>243</v>
      </c>
      <c r="D647" t="s">
        <v>467</v>
      </c>
      <c r="E647" t="s">
        <v>294</v>
      </c>
      <c r="F647" t="str">
        <f t="shared" si="14"/>
        <v>上級女子高３高校生 ジュニア女子-49キョルギ＆プムセ</v>
      </c>
      <c r="G647" s="2" t="s">
        <v>486</v>
      </c>
    </row>
    <row r="648" spans="1:7" x14ac:dyDescent="0.4">
      <c r="A648" t="s">
        <v>201</v>
      </c>
      <c r="B648" t="s">
        <v>213</v>
      </c>
      <c r="C648" t="s">
        <v>243</v>
      </c>
      <c r="D648" t="s">
        <v>452</v>
      </c>
      <c r="E648" t="s">
        <v>294</v>
      </c>
      <c r="F648" t="str">
        <f t="shared" si="14"/>
        <v>上級女子高３高校生 ジュニア女子-55キョルギ＆プムセ</v>
      </c>
      <c r="G648" s="2" t="s">
        <v>489</v>
      </c>
    </row>
    <row r="649" spans="1:7" x14ac:dyDescent="0.4">
      <c r="A649" t="s">
        <v>201</v>
      </c>
      <c r="B649" t="s">
        <v>213</v>
      </c>
      <c r="C649" t="s">
        <v>243</v>
      </c>
      <c r="D649" t="s">
        <v>470</v>
      </c>
      <c r="E649" t="s">
        <v>294</v>
      </c>
      <c r="F649" t="str">
        <f t="shared" si="14"/>
        <v>上級女子高３高校生 ジュニア女子-63キョルギ＆プムセ</v>
      </c>
      <c r="G649" s="2" t="s">
        <v>490</v>
      </c>
    </row>
    <row r="650" spans="1:7" x14ac:dyDescent="0.4">
      <c r="A650" t="s">
        <v>201</v>
      </c>
      <c r="B650" t="s">
        <v>213</v>
      </c>
      <c r="C650" t="s">
        <v>243</v>
      </c>
      <c r="D650" t="s">
        <v>472</v>
      </c>
      <c r="E650" t="s">
        <v>294</v>
      </c>
      <c r="F650" t="str">
        <f t="shared" si="14"/>
        <v>上級女子高３高校生 ジュニア女子+63キョルギ＆プムセ</v>
      </c>
      <c r="G650" s="2" t="s">
        <v>492</v>
      </c>
    </row>
    <row r="651" spans="1:7" x14ac:dyDescent="0.4">
      <c r="A651" t="s">
        <v>135</v>
      </c>
      <c r="B651" t="s">
        <v>131</v>
      </c>
      <c r="C651" t="s">
        <v>25</v>
      </c>
      <c r="D651" t="s">
        <v>403</v>
      </c>
      <c r="E651" t="s">
        <v>294</v>
      </c>
      <c r="F651" t="str">
        <f t="shared" si="14"/>
        <v>初級男子成人成人 男子-58キョルギ＆プムセ</v>
      </c>
      <c r="G651" s="2" t="s">
        <v>244</v>
      </c>
    </row>
    <row r="652" spans="1:7" x14ac:dyDescent="0.4">
      <c r="A652" t="s">
        <v>135</v>
      </c>
      <c r="B652" t="s">
        <v>131</v>
      </c>
      <c r="C652" t="s">
        <v>25</v>
      </c>
      <c r="D652" t="s">
        <v>404</v>
      </c>
      <c r="E652" t="s">
        <v>294</v>
      </c>
      <c r="F652" t="str">
        <f t="shared" si="14"/>
        <v>初級男子成人成人 男子-68キョルギ＆プムセ</v>
      </c>
      <c r="G652" s="2" t="s">
        <v>245</v>
      </c>
    </row>
    <row r="653" spans="1:7" x14ac:dyDescent="0.4">
      <c r="A653" t="s">
        <v>135</v>
      </c>
      <c r="B653" t="s">
        <v>131</v>
      </c>
      <c r="C653" t="s">
        <v>25</v>
      </c>
      <c r="D653" t="s">
        <v>405</v>
      </c>
      <c r="E653" t="s">
        <v>294</v>
      </c>
      <c r="F653" t="str">
        <f t="shared" si="14"/>
        <v>初級男子成人成人 男子-80キョルギ＆プムセ</v>
      </c>
      <c r="G653" s="2" t="s">
        <v>246</v>
      </c>
    </row>
    <row r="654" spans="1:7" x14ac:dyDescent="0.4">
      <c r="A654" t="s">
        <v>135</v>
      </c>
      <c r="B654" t="s">
        <v>131</v>
      </c>
      <c r="C654" t="s">
        <v>25</v>
      </c>
      <c r="D654" t="s">
        <v>406</v>
      </c>
      <c r="E654" t="s">
        <v>294</v>
      </c>
      <c r="F654" t="str">
        <f t="shared" si="14"/>
        <v>初級男子成人成人 男子+80キョルギ＆プムセ</v>
      </c>
      <c r="G654" s="2" t="s">
        <v>247</v>
      </c>
    </row>
    <row r="655" spans="1:7" x14ac:dyDescent="0.4">
      <c r="A655" t="s">
        <v>135</v>
      </c>
      <c r="B655" t="s">
        <v>133</v>
      </c>
      <c r="C655" t="s">
        <v>25</v>
      </c>
      <c r="D655" t="s">
        <v>407</v>
      </c>
      <c r="E655" t="s">
        <v>294</v>
      </c>
      <c r="F655" t="str">
        <f t="shared" si="14"/>
        <v>初級女子成人成人 女子-49キョルギ＆プムセ</v>
      </c>
      <c r="G655" s="2" t="s">
        <v>248</v>
      </c>
    </row>
    <row r="656" spans="1:7" x14ac:dyDescent="0.4">
      <c r="A656" t="s">
        <v>135</v>
      </c>
      <c r="B656" t="s">
        <v>133</v>
      </c>
      <c r="C656" t="s">
        <v>25</v>
      </c>
      <c r="D656" t="s">
        <v>408</v>
      </c>
      <c r="E656" t="s">
        <v>294</v>
      </c>
      <c r="F656" t="str">
        <f t="shared" si="14"/>
        <v>初級女子成人成人 女子-57キョルギ＆プムセ</v>
      </c>
      <c r="G656" s="2" t="s">
        <v>249</v>
      </c>
    </row>
    <row r="657" spans="1:9" x14ac:dyDescent="0.4">
      <c r="A657" t="s">
        <v>135</v>
      </c>
      <c r="B657" t="s">
        <v>133</v>
      </c>
      <c r="C657" t="s">
        <v>25</v>
      </c>
      <c r="D657" t="s">
        <v>409</v>
      </c>
      <c r="E657" t="s">
        <v>294</v>
      </c>
      <c r="F657" t="str">
        <f t="shared" si="14"/>
        <v>初級女子成人成人 女子-67キョルギ＆プムセ</v>
      </c>
      <c r="G657" s="2" t="s">
        <v>250</v>
      </c>
    </row>
    <row r="658" spans="1:9" x14ac:dyDescent="0.4">
      <c r="A658" t="s">
        <v>135</v>
      </c>
      <c r="B658" t="s">
        <v>133</v>
      </c>
      <c r="C658" t="s">
        <v>25</v>
      </c>
      <c r="D658" t="s">
        <v>410</v>
      </c>
      <c r="E658" t="s">
        <v>294</v>
      </c>
      <c r="F658" t="str">
        <f t="shared" si="14"/>
        <v>初級女子成人成人 女子+67キョルギ＆プムセ</v>
      </c>
      <c r="G658" s="2" t="s">
        <v>251</v>
      </c>
    </row>
    <row r="659" spans="1:9" x14ac:dyDescent="0.4">
      <c r="A659" t="s">
        <v>26</v>
      </c>
      <c r="B659" t="s">
        <v>131</v>
      </c>
      <c r="C659" t="s">
        <v>25</v>
      </c>
      <c r="D659" t="s">
        <v>23</v>
      </c>
      <c r="E659" t="s">
        <v>294</v>
      </c>
      <c r="F659" t="str">
        <f t="shared" si="14"/>
        <v>マスター男子成人-キョルギ＆プムセ</v>
      </c>
      <c r="G659" t="s">
        <v>252</v>
      </c>
    </row>
    <row r="660" spans="1:9" x14ac:dyDescent="0.4">
      <c r="A660" t="s">
        <v>40</v>
      </c>
      <c r="B660" t="s">
        <v>131</v>
      </c>
      <c r="C660" t="s">
        <v>21</v>
      </c>
      <c r="D660" t="s">
        <v>23</v>
      </c>
      <c r="E660" t="s">
        <v>294</v>
      </c>
      <c r="F660" t="str">
        <f t="shared" si="14"/>
        <v>ビギナー男子小１-キョルギ＆プムセ</v>
      </c>
      <c r="G660" t="s">
        <v>253</v>
      </c>
    </row>
    <row r="661" spans="1:9" x14ac:dyDescent="0.4">
      <c r="A661" t="s">
        <v>40</v>
      </c>
      <c r="B661" t="s">
        <v>131</v>
      </c>
      <c r="C661" t="s">
        <v>24</v>
      </c>
      <c r="D661" t="s">
        <v>23</v>
      </c>
      <c r="E661" t="s">
        <v>294</v>
      </c>
      <c r="F661" t="str">
        <f t="shared" si="14"/>
        <v>ビギナー男子小２-キョルギ＆プムセ</v>
      </c>
      <c r="G661" t="s">
        <v>254</v>
      </c>
    </row>
    <row r="662" spans="1:9" x14ac:dyDescent="0.4">
      <c r="A662" t="s">
        <v>40</v>
      </c>
      <c r="B662" t="s">
        <v>131</v>
      </c>
      <c r="C662" t="s">
        <v>27</v>
      </c>
      <c r="D662" t="s">
        <v>23</v>
      </c>
      <c r="E662" t="s">
        <v>294</v>
      </c>
      <c r="F662" t="str">
        <f t="shared" si="14"/>
        <v>ビギナー男子小３-キョルギ＆プムセ</v>
      </c>
      <c r="G662" t="s">
        <v>255</v>
      </c>
      <c r="I662" t="str">
        <f>"小3 "&amp;D662</f>
        <v>小3 -</v>
      </c>
    </row>
    <row r="663" spans="1:9" x14ac:dyDescent="0.4">
      <c r="A663" t="s">
        <v>40</v>
      </c>
      <c r="B663" t="s">
        <v>131</v>
      </c>
      <c r="C663" t="s">
        <v>28</v>
      </c>
      <c r="D663" t="s">
        <v>23</v>
      </c>
      <c r="E663" t="s">
        <v>294</v>
      </c>
      <c r="F663" t="str">
        <f t="shared" si="14"/>
        <v>ビギナー男子小４-キョルギ＆プムセ</v>
      </c>
      <c r="G663" t="s">
        <v>256</v>
      </c>
    </row>
    <row r="664" spans="1:9" x14ac:dyDescent="0.4">
      <c r="A664" t="s">
        <v>40</v>
      </c>
      <c r="B664" t="s">
        <v>131</v>
      </c>
      <c r="C664" t="s">
        <v>16</v>
      </c>
      <c r="D664" t="s">
        <v>23</v>
      </c>
      <c r="E664" t="s">
        <v>294</v>
      </c>
      <c r="F664" t="str">
        <f t="shared" si="14"/>
        <v>ビギナー男子小５-キョルギ＆プムセ</v>
      </c>
      <c r="G664" t="s">
        <v>57</v>
      </c>
    </row>
    <row r="665" spans="1:9" x14ac:dyDescent="0.4">
      <c r="A665" t="s">
        <v>40</v>
      </c>
      <c r="B665" t="s">
        <v>131</v>
      </c>
      <c r="C665" t="s">
        <v>29</v>
      </c>
      <c r="D665" t="s">
        <v>23</v>
      </c>
      <c r="E665" t="s">
        <v>294</v>
      </c>
      <c r="F665" t="str">
        <f t="shared" ref="F665:F691" si="15">A665&amp;B665&amp;C665&amp;D665&amp;E665</f>
        <v>ビギナー男子小６-キョルギ＆プムセ</v>
      </c>
      <c r="G665" t="s">
        <v>257</v>
      </c>
    </row>
    <row r="666" spans="1:9" x14ac:dyDescent="0.4">
      <c r="A666" t="s">
        <v>40</v>
      </c>
      <c r="B666" t="s">
        <v>131</v>
      </c>
      <c r="C666" t="s">
        <v>258</v>
      </c>
      <c r="D666" t="s">
        <v>23</v>
      </c>
      <c r="E666" t="s">
        <v>294</v>
      </c>
      <c r="F666" t="str">
        <f t="shared" si="15"/>
        <v>ビギナー男子高１-キョルギ＆プムセ</v>
      </c>
      <c r="G666" t="s">
        <v>259</v>
      </c>
    </row>
    <row r="667" spans="1:9" x14ac:dyDescent="0.4">
      <c r="A667" t="s">
        <v>40</v>
      </c>
      <c r="B667" t="s">
        <v>131</v>
      </c>
      <c r="C667" t="s">
        <v>260</v>
      </c>
      <c r="D667" t="s">
        <v>23</v>
      </c>
      <c r="E667" t="s">
        <v>294</v>
      </c>
      <c r="F667" t="str">
        <f t="shared" si="15"/>
        <v>ビギナー男子高２-キョルギ＆プムセ</v>
      </c>
      <c r="G667" t="s">
        <v>261</v>
      </c>
    </row>
    <row r="668" spans="1:9" x14ac:dyDescent="0.4">
      <c r="A668" t="s">
        <v>40</v>
      </c>
      <c r="B668" t="s">
        <v>131</v>
      </c>
      <c r="C668" t="s">
        <v>262</v>
      </c>
      <c r="D668" t="s">
        <v>23</v>
      </c>
      <c r="E668" t="s">
        <v>294</v>
      </c>
      <c r="F668" t="str">
        <f t="shared" si="15"/>
        <v>ビギナー男子高３-キョルギ＆プムセ</v>
      </c>
      <c r="G668" t="s">
        <v>263</v>
      </c>
    </row>
    <row r="669" spans="1:9" x14ac:dyDescent="0.4">
      <c r="A669" t="s">
        <v>40</v>
      </c>
      <c r="B669" t="s">
        <v>131</v>
      </c>
      <c r="C669" t="s">
        <v>30</v>
      </c>
      <c r="D669" t="s">
        <v>23</v>
      </c>
      <c r="E669" t="s">
        <v>294</v>
      </c>
      <c r="F669" t="str">
        <f t="shared" si="15"/>
        <v>ビギナー男子中１-キョルギ＆プムセ</v>
      </c>
      <c r="G669" t="s">
        <v>264</v>
      </c>
    </row>
    <row r="670" spans="1:9" x14ac:dyDescent="0.4">
      <c r="A670" t="s">
        <v>40</v>
      </c>
      <c r="B670" t="s">
        <v>131</v>
      </c>
      <c r="C670" t="s">
        <v>31</v>
      </c>
      <c r="D670" t="s">
        <v>23</v>
      </c>
      <c r="E670" t="s">
        <v>294</v>
      </c>
      <c r="F670" t="str">
        <f t="shared" si="15"/>
        <v>ビギナー男子中２-キョルギ＆プムセ</v>
      </c>
      <c r="G670" t="s">
        <v>265</v>
      </c>
    </row>
    <row r="671" spans="1:9" x14ac:dyDescent="0.4">
      <c r="A671" t="s">
        <v>40</v>
      </c>
      <c r="B671" t="s">
        <v>131</v>
      </c>
      <c r="C671" t="s">
        <v>32</v>
      </c>
      <c r="D671" t="s">
        <v>23</v>
      </c>
      <c r="E671" t="s">
        <v>294</v>
      </c>
      <c r="F671" t="str">
        <f t="shared" si="15"/>
        <v>ビギナー男子中３-キョルギ＆プムセ</v>
      </c>
      <c r="G671" t="s">
        <v>266</v>
      </c>
    </row>
    <row r="672" spans="1:9" x14ac:dyDescent="0.4">
      <c r="A672" t="s">
        <v>40</v>
      </c>
      <c r="B672" t="s">
        <v>131</v>
      </c>
      <c r="C672" t="s">
        <v>25</v>
      </c>
      <c r="D672" t="s">
        <v>23</v>
      </c>
      <c r="E672" t="s">
        <v>294</v>
      </c>
      <c r="F672" t="str">
        <f t="shared" si="15"/>
        <v>ビギナー男子成人-キョルギ＆プムセ</v>
      </c>
      <c r="G672" t="s">
        <v>267</v>
      </c>
    </row>
    <row r="673" spans="1:9" x14ac:dyDescent="0.4">
      <c r="A673" t="s">
        <v>22</v>
      </c>
      <c r="B673" t="s">
        <v>213</v>
      </c>
      <c r="C673" t="s">
        <v>21</v>
      </c>
      <c r="D673" t="s">
        <v>23</v>
      </c>
      <c r="E673" t="s">
        <v>294</v>
      </c>
      <c r="F673" t="str">
        <f t="shared" si="15"/>
        <v>ビギナー女子小１-キョルギ＆プムセ</v>
      </c>
      <c r="G673" t="s">
        <v>268</v>
      </c>
    </row>
    <row r="674" spans="1:9" x14ac:dyDescent="0.4">
      <c r="A674" t="s">
        <v>22</v>
      </c>
      <c r="B674" t="s">
        <v>213</v>
      </c>
      <c r="C674" t="s">
        <v>24</v>
      </c>
      <c r="D674" t="s">
        <v>23</v>
      </c>
      <c r="E674" t="s">
        <v>294</v>
      </c>
      <c r="F674" t="str">
        <f t="shared" si="15"/>
        <v>ビギナー女子小２-キョルギ＆プムセ</v>
      </c>
      <c r="G674" t="s">
        <v>269</v>
      </c>
    </row>
    <row r="675" spans="1:9" x14ac:dyDescent="0.4">
      <c r="A675" t="s">
        <v>22</v>
      </c>
      <c r="B675" t="s">
        <v>213</v>
      </c>
      <c r="C675" t="s">
        <v>27</v>
      </c>
      <c r="D675" t="s">
        <v>23</v>
      </c>
      <c r="E675" t="s">
        <v>294</v>
      </c>
      <c r="F675" t="str">
        <f t="shared" si="15"/>
        <v>ビギナー女子小３-キョルギ＆プムセ</v>
      </c>
      <c r="G675" t="s">
        <v>270</v>
      </c>
      <c r="I675" t="str">
        <f>"小3 "&amp;D675</f>
        <v>小3 -</v>
      </c>
    </row>
    <row r="676" spans="1:9" x14ac:dyDescent="0.4">
      <c r="A676" t="s">
        <v>22</v>
      </c>
      <c r="B676" t="s">
        <v>213</v>
      </c>
      <c r="C676" t="s">
        <v>28</v>
      </c>
      <c r="D676" t="s">
        <v>23</v>
      </c>
      <c r="E676" t="s">
        <v>294</v>
      </c>
      <c r="F676" t="str">
        <f t="shared" si="15"/>
        <v>ビギナー女子小４-キョルギ＆プムセ</v>
      </c>
      <c r="G676" t="s">
        <v>271</v>
      </c>
    </row>
    <row r="677" spans="1:9" x14ac:dyDescent="0.4">
      <c r="A677" t="s">
        <v>22</v>
      </c>
      <c r="B677" t="s">
        <v>213</v>
      </c>
      <c r="C677" t="s">
        <v>16</v>
      </c>
      <c r="D677" t="s">
        <v>23</v>
      </c>
      <c r="E677" t="s">
        <v>294</v>
      </c>
      <c r="F677" t="str">
        <f t="shared" si="15"/>
        <v>ビギナー女子小５-キョルギ＆プムセ</v>
      </c>
      <c r="G677" t="s">
        <v>272</v>
      </c>
    </row>
    <row r="678" spans="1:9" x14ac:dyDescent="0.4">
      <c r="A678" t="s">
        <v>22</v>
      </c>
      <c r="B678" t="s">
        <v>213</v>
      </c>
      <c r="C678" t="s">
        <v>29</v>
      </c>
      <c r="D678" t="s">
        <v>23</v>
      </c>
      <c r="E678" t="s">
        <v>294</v>
      </c>
      <c r="F678" t="str">
        <f t="shared" si="15"/>
        <v>ビギナー女子小６-キョルギ＆プムセ</v>
      </c>
      <c r="G678" t="s">
        <v>273</v>
      </c>
    </row>
    <row r="679" spans="1:9" x14ac:dyDescent="0.4">
      <c r="A679" t="s">
        <v>22</v>
      </c>
      <c r="B679" t="s">
        <v>213</v>
      </c>
      <c r="C679" t="s">
        <v>241</v>
      </c>
      <c r="D679" t="s">
        <v>23</v>
      </c>
      <c r="E679" t="s">
        <v>294</v>
      </c>
      <c r="F679" t="str">
        <f t="shared" si="15"/>
        <v>ビギナー女子高１-キョルギ＆プムセ</v>
      </c>
      <c r="G679" t="s">
        <v>274</v>
      </c>
    </row>
    <row r="680" spans="1:9" x14ac:dyDescent="0.4">
      <c r="A680" t="s">
        <v>22</v>
      </c>
      <c r="B680" t="s">
        <v>213</v>
      </c>
      <c r="C680" t="s">
        <v>260</v>
      </c>
      <c r="D680" t="s">
        <v>23</v>
      </c>
      <c r="E680" t="s">
        <v>294</v>
      </c>
      <c r="F680" t="str">
        <f t="shared" si="15"/>
        <v>ビギナー女子高２-キョルギ＆プムセ</v>
      </c>
      <c r="G680" t="s">
        <v>275</v>
      </c>
    </row>
    <row r="681" spans="1:9" x14ac:dyDescent="0.4">
      <c r="A681" t="s">
        <v>22</v>
      </c>
      <c r="B681" t="s">
        <v>213</v>
      </c>
      <c r="C681" t="s">
        <v>262</v>
      </c>
      <c r="D681" t="s">
        <v>23</v>
      </c>
      <c r="E681" t="s">
        <v>294</v>
      </c>
      <c r="F681" t="str">
        <f t="shared" si="15"/>
        <v>ビギナー女子高３-キョルギ＆プムセ</v>
      </c>
      <c r="G681" t="s">
        <v>276</v>
      </c>
    </row>
    <row r="682" spans="1:9" x14ac:dyDescent="0.4">
      <c r="A682" t="s">
        <v>22</v>
      </c>
      <c r="B682" t="s">
        <v>213</v>
      </c>
      <c r="C682" t="s">
        <v>30</v>
      </c>
      <c r="D682" t="s">
        <v>23</v>
      </c>
      <c r="E682" t="s">
        <v>294</v>
      </c>
      <c r="F682" t="str">
        <f t="shared" si="15"/>
        <v>ビギナー女子中１-キョルギ＆プムセ</v>
      </c>
      <c r="G682" t="s">
        <v>277</v>
      </c>
    </row>
    <row r="683" spans="1:9" x14ac:dyDescent="0.4">
      <c r="A683" t="s">
        <v>22</v>
      </c>
      <c r="B683" t="s">
        <v>213</v>
      </c>
      <c r="C683" t="s">
        <v>31</v>
      </c>
      <c r="D683" t="s">
        <v>23</v>
      </c>
      <c r="E683" t="s">
        <v>294</v>
      </c>
      <c r="F683" t="str">
        <f t="shared" si="15"/>
        <v>ビギナー女子中２-キョルギ＆プムセ</v>
      </c>
      <c r="G683" t="s">
        <v>278</v>
      </c>
    </row>
    <row r="684" spans="1:9" x14ac:dyDescent="0.4">
      <c r="A684" t="s">
        <v>22</v>
      </c>
      <c r="B684" t="s">
        <v>213</v>
      </c>
      <c r="C684" t="s">
        <v>32</v>
      </c>
      <c r="D684" t="s">
        <v>23</v>
      </c>
      <c r="E684" t="s">
        <v>294</v>
      </c>
      <c r="F684" t="str">
        <f t="shared" si="15"/>
        <v>ビギナー女子中３-キョルギ＆プムセ</v>
      </c>
      <c r="G684" t="s">
        <v>279</v>
      </c>
    </row>
    <row r="685" spans="1:9" x14ac:dyDescent="0.4">
      <c r="A685" t="s">
        <v>22</v>
      </c>
      <c r="B685" t="s">
        <v>213</v>
      </c>
      <c r="C685" t="s">
        <v>25</v>
      </c>
      <c r="D685" t="s">
        <v>23</v>
      </c>
      <c r="E685" t="s">
        <v>294</v>
      </c>
      <c r="F685" t="str">
        <f t="shared" si="15"/>
        <v>ビギナー女子成人-キョルギ＆プムセ</v>
      </c>
      <c r="G685" t="s">
        <v>280</v>
      </c>
    </row>
    <row r="686" spans="1:9" x14ac:dyDescent="0.4">
      <c r="A686" t="s">
        <v>312</v>
      </c>
      <c r="B686" t="s">
        <v>131</v>
      </c>
      <c r="C686" t="s">
        <v>25</v>
      </c>
      <c r="D686" t="s">
        <v>411</v>
      </c>
      <c r="E686" t="s">
        <v>293</v>
      </c>
      <c r="F686" t="str">
        <f t="shared" si="15"/>
        <v>オールドスタイル男子成人成人 軽量級キョルギ</v>
      </c>
      <c r="G686" t="s">
        <v>306</v>
      </c>
    </row>
    <row r="687" spans="1:9" x14ac:dyDescent="0.4">
      <c r="A687" t="s">
        <v>312</v>
      </c>
      <c r="B687" t="s">
        <v>131</v>
      </c>
      <c r="C687" t="s">
        <v>25</v>
      </c>
      <c r="D687" t="s">
        <v>412</v>
      </c>
      <c r="E687" t="s">
        <v>293</v>
      </c>
      <c r="F687" t="str">
        <f t="shared" si="15"/>
        <v>オールドスタイル男子成人成人 中量級キョルギ</v>
      </c>
      <c r="G687" t="s">
        <v>307</v>
      </c>
    </row>
    <row r="688" spans="1:9" x14ac:dyDescent="0.4">
      <c r="A688" t="s">
        <v>312</v>
      </c>
      <c r="B688" t="s">
        <v>131</v>
      </c>
      <c r="C688" t="s">
        <v>25</v>
      </c>
      <c r="D688" t="s">
        <v>413</v>
      </c>
      <c r="E688" t="s">
        <v>293</v>
      </c>
      <c r="F688" t="str">
        <f t="shared" si="15"/>
        <v>オールドスタイル男子成人成人 重量級キョルギ</v>
      </c>
      <c r="G688" t="s">
        <v>308</v>
      </c>
    </row>
    <row r="689" spans="1:7" x14ac:dyDescent="0.4">
      <c r="A689" t="s">
        <v>312</v>
      </c>
      <c r="B689" t="s">
        <v>133</v>
      </c>
      <c r="C689" t="s">
        <v>25</v>
      </c>
      <c r="D689" t="s">
        <v>411</v>
      </c>
      <c r="E689" t="s">
        <v>293</v>
      </c>
      <c r="F689" t="str">
        <f t="shared" si="15"/>
        <v>オールドスタイル女子成人成人 軽量級キョルギ</v>
      </c>
      <c r="G689" t="s">
        <v>310</v>
      </c>
    </row>
    <row r="690" spans="1:7" x14ac:dyDescent="0.4">
      <c r="A690" t="s">
        <v>312</v>
      </c>
      <c r="B690" t="s">
        <v>133</v>
      </c>
      <c r="C690" t="s">
        <v>25</v>
      </c>
      <c r="D690" t="s">
        <v>412</v>
      </c>
      <c r="E690" t="s">
        <v>293</v>
      </c>
      <c r="F690" t="str">
        <f t="shared" si="15"/>
        <v>オールドスタイル女子成人成人 中量級キョルギ</v>
      </c>
      <c r="G690" t="s">
        <v>311</v>
      </c>
    </row>
    <row r="691" spans="1:7" x14ac:dyDescent="0.4">
      <c r="A691" t="s">
        <v>312</v>
      </c>
      <c r="B691" t="s">
        <v>133</v>
      </c>
      <c r="C691" t="s">
        <v>25</v>
      </c>
      <c r="D691" t="s">
        <v>413</v>
      </c>
      <c r="E691" t="s">
        <v>293</v>
      </c>
      <c r="F691" t="str">
        <f t="shared" si="15"/>
        <v>オールドスタイル女子成人成人 重量級キョルギ</v>
      </c>
      <c r="G691" t="s">
        <v>309</v>
      </c>
    </row>
    <row r="692" spans="1:7" x14ac:dyDescent="0.4">
      <c r="A692" t="s">
        <v>312</v>
      </c>
      <c r="B692" t="s">
        <v>131</v>
      </c>
      <c r="C692" t="s">
        <v>25</v>
      </c>
      <c r="D692" t="s">
        <v>411</v>
      </c>
      <c r="E692" t="s">
        <v>294</v>
      </c>
      <c r="F692" t="str">
        <f t="shared" ref="F692:F709" si="16">A692&amp;B692&amp;C692&amp;D692&amp;E692</f>
        <v>オールドスタイル男子成人成人 軽量級キョルギ＆プムセ</v>
      </c>
      <c r="G692" t="s">
        <v>306</v>
      </c>
    </row>
    <row r="693" spans="1:7" x14ac:dyDescent="0.4">
      <c r="A693" t="s">
        <v>312</v>
      </c>
      <c r="B693" t="s">
        <v>131</v>
      </c>
      <c r="C693" t="s">
        <v>25</v>
      </c>
      <c r="D693" t="s">
        <v>412</v>
      </c>
      <c r="E693" t="s">
        <v>294</v>
      </c>
      <c r="F693" t="str">
        <f t="shared" si="16"/>
        <v>オールドスタイル男子成人成人 中量級キョルギ＆プムセ</v>
      </c>
      <c r="G693" t="s">
        <v>307</v>
      </c>
    </row>
    <row r="694" spans="1:7" x14ac:dyDescent="0.4">
      <c r="A694" t="s">
        <v>312</v>
      </c>
      <c r="B694" t="s">
        <v>131</v>
      </c>
      <c r="C694" t="s">
        <v>25</v>
      </c>
      <c r="D694" t="s">
        <v>413</v>
      </c>
      <c r="E694" t="s">
        <v>294</v>
      </c>
      <c r="F694" t="str">
        <f t="shared" si="16"/>
        <v>オールドスタイル男子成人成人 重量級キョルギ＆プムセ</v>
      </c>
      <c r="G694" t="s">
        <v>308</v>
      </c>
    </row>
    <row r="695" spans="1:7" x14ac:dyDescent="0.4">
      <c r="A695" t="s">
        <v>312</v>
      </c>
      <c r="B695" t="s">
        <v>133</v>
      </c>
      <c r="C695" t="s">
        <v>25</v>
      </c>
      <c r="D695" t="s">
        <v>411</v>
      </c>
      <c r="E695" t="s">
        <v>294</v>
      </c>
      <c r="F695" t="str">
        <f t="shared" si="16"/>
        <v>オールドスタイル女子成人成人 軽量級キョルギ＆プムセ</v>
      </c>
      <c r="G695" t="s">
        <v>310</v>
      </c>
    </row>
    <row r="696" spans="1:7" x14ac:dyDescent="0.4">
      <c r="A696" t="s">
        <v>312</v>
      </c>
      <c r="B696" t="s">
        <v>133</v>
      </c>
      <c r="C696" t="s">
        <v>25</v>
      </c>
      <c r="D696" t="s">
        <v>412</v>
      </c>
      <c r="E696" t="s">
        <v>294</v>
      </c>
      <c r="F696" t="str">
        <f t="shared" si="16"/>
        <v>オールドスタイル女子成人成人 中量級キョルギ＆プムセ</v>
      </c>
      <c r="G696" t="s">
        <v>311</v>
      </c>
    </row>
    <row r="697" spans="1:7" x14ac:dyDescent="0.4">
      <c r="A697" t="s">
        <v>312</v>
      </c>
      <c r="B697" t="s">
        <v>133</v>
      </c>
      <c r="C697" t="s">
        <v>25</v>
      </c>
      <c r="D697" t="s">
        <v>413</v>
      </c>
      <c r="E697" t="s">
        <v>294</v>
      </c>
      <c r="F697" t="str">
        <f t="shared" si="16"/>
        <v>オールドスタイル女子成人成人 重量級キョルギ＆プムセ</v>
      </c>
      <c r="G697" t="s">
        <v>309</v>
      </c>
    </row>
    <row r="698" spans="1:7" x14ac:dyDescent="0.4">
      <c r="A698" t="s">
        <v>313</v>
      </c>
      <c r="B698" t="s">
        <v>133</v>
      </c>
      <c r="C698" t="s">
        <v>25</v>
      </c>
      <c r="D698" t="s">
        <v>498</v>
      </c>
      <c r="E698" t="s">
        <v>293</v>
      </c>
      <c r="F698" t="str">
        <f t="shared" si="16"/>
        <v>マスター初級女子成人マスターズ 女子-49キョルギ</v>
      </c>
      <c r="G698" t="s">
        <v>504</v>
      </c>
    </row>
    <row r="699" spans="1:7" x14ac:dyDescent="0.4">
      <c r="A699" t="s">
        <v>313</v>
      </c>
      <c r="B699" t="s">
        <v>133</v>
      </c>
      <c r="C699" t="s">
        <v>25</v>
      </c>
      <c r="D699" t="s">
        <v>499</v>
      </c>
      <c r="E699" t="s">
        <v>293</v>
      </c>
      <c r="F699" t="str">
        <f t="shared" si="16"/>
        <v>マスター初級女子成人マスターズ 女子-57キョルギ</v>
      </c>
      <c r="G699" t="s">
        <v>506</v>
      </c>
    </row>
    <row r="700" spans="1:7" x14ac:dyDescent="0.4">
      <c r="A700" t="s">
        <v>313</v>
      </c>
      <c r="B700" t="s">
        <v>133</v>
      </c>
      <c r="C700" t="s">
        <v>25</v>
      </c>
      <c r="D700" t="s">
        <v>500</v>
      </c>
      <c r="E700" t="s">
        <v>293</v>
      </c>
      <c r="F700" t="str">
        <f t="shared" si="16"/>
        <v>マスター初級女子成人マスターズ 女子-67キョルギ</v>
      </c>
      <c r="G700" t="s">
        <v>508</v>
      </c>
    </row>
    <row r="701" spans="1:7" x14ac:dyDescent="0.4">
      <c r="A701" t="s">
        <v>314</v>
      </c>
      <c r="B701" t="s">
        <v>133</v>
      </c>
      <c r="C701" t="s">
        <v>25</v>
      </c>
      <c r="D701" t="s">
        <v>498</v>
      </c>
      <c r="E701" t="s">
        <v>293</v>
      </c>
      <c r="F701" t="str">
        <f t="shared" si="16"/>
        <v>マスター上級女子成人マスターズ 女子-49キョルギ</v>
      </c>
      <c r="G701" t="s">
        <v>505</v>
      </c>
    </row>
    <row r="702" spans="1:7" x14ac:dyDescent="0.4">
      <c r="A702" t="s">
        <v>314</v>
      </c>
      <c r="B702" t="s">
        <v>133</v>
      </c>
      <c r="C702" t="s">
        <v>25</v>
      </c>
      <c r="D702" t="s">
        <v>499</v>
      </c>
      <c r="E702" t="s">
        <v>293</v>
      </c>
      <c r="F702" t="str">
        <f t="shared" si="16"/>
        <v>マスター上級女子成人マスターズ 女子-57キョルギ</v>
      </c>
      <c r="G702" t="s">
        <v>507</v>
      </c>
    </row>
    <row r="703" spans="1:7" x14ac:dyDescent="0.4">
      <c r="A703" t="s">
        <v>314</v>
      </c>
      <c r="B703" t="s">
        <v>133</v>
      </c>
      <c r="C703" t="s">
        <v>25</v>
      </c>
      <c r="D703" t="s">
        <v>522</v>
      </c>
      <c r="E703" t="s">
        <v>293</v>
      </c>
      <c r="F703" t="str">
        <f t="shared" si="16"/>
        <v>マスター上級女子成人マスターズ 女子+67キョルギ</v>
      </c>
      <c r="G703" t="s">
        <v>510</v>
      </c>
    </row>
    <row r="704" spans="1:7" x14ac:dyDescent="0.4">
      <c r="A704" t="s">
        <v>313</v>
      </c>
      <c r="B704" t="s">
        <v>131</v>
      </c>
      <c r="C704" t="s">
        <v>25</v>
      </c>
      <c r="D704" t="s">
        <v>494</v>
      </c>
      <c r="E704" t="s">
        <v>293</v>
      </c>
      <c r="F704" t="str">
        <f t="shared" si="16"/>
        <v>マスター初級男子成人マスターズ 男子-58キョルギ</v>
      </c>
      <c r="G704" t="s">
        <v>513</v>
      </c>
    </row>
    <row r="705" spans="1:7" x14ac:dyDescent="0.4">
      <c r="A705" t="s">
        <v>313</v>
      </c>
      <c r="B705" t="s">
        <v>131</v>
      </c>
      <c r="C705" t="s">
        <v>25</v>
      </c>
      <c r="D705" t="s">
        <v>495</v>
      </c>
      <c r="E705" t="s">
        <v>293</v>
      </c>
      <c r="F705" t="str">
        <f t="shared" si="16"/>
        <v>マスター初級男子成人マスターズ 男子-68キョルギ</v>
      </c>
      <c r="G705" t="s">
        <v>511</v>
      </c>
    </row>
    <row r="706" spans="1:7" x14ac:dyDescent="0.4">
      <c r="A706" t="s">
        <v>314</v>
      </c>
      <c r="B706" t="s">
        <v>131</v>
      </c>
      <c r="C706" t="s">
        <v>25</v>
      </c>
      <c r="D706" t="s">
        <v>496</v>
      </c>
      <c r="E706" t="s">
        <v>293</v>
      </c>
      <c r="F706" t="str">
        <f t="shared" si="16"/>
        <v>マスター上級男子成人マスターズ 男子-80キョルギ</v>
      </c>
      <c r="G706" t="s">
        <v>516</v>
      </c>
    </row>
    <row r="707" spans="1:7" x14ac:dyDescent="0.4">
      <c r="A707" t="s">
        <v>314</v>
      </c>
      <c r="B707" t="s">
        <v>131</v>
      </c>
      <c r="C707" t="s">
        <v>25</v>
      </c>
      <c r="D707" t="s">
        <v>494</v>
      </c>
      <c r="E707" t="s">
        <v>293</v>
      </c>
      <c r="F707" t="str">
        <f t="shared" si="16"/>
        <v>マスター上級男子成人マスターズ 男子-58キョルギ</v>
      </c>
      <c r="G707" t="s">
        <v>515</v>
      </c>
    </row>
    <row r="708" spans="1:7" x14ac:dyDescent="0.4">
      <c r="A708" t="s">
        <v>314</v>
      </c>
      <c r="B708" t="s">
        <v>131</v>
      </c>
      <c r="C708" t="s">
        <v>25</v>
      </c>
      <c r="D708" t="s">
        <v>495</v>
      </c>
      <c r="E708" t="s">
        <v>293</v>
      </c>
      <c r="F708" t="str">
        <f t="shared" si="16"/>
        <v>マスター上級男子成人マスターズ 男子-68キョルギ</v>
      </c>
      <c r="G708" t="s">
        <v>512</v>
      </c>
    </row>
    <row r="709" spans="1:7" x14ac:dyDescent="0.4">
      <c r="A709" t="s">
        <v>314</v>
      </c>
      <c r="B709" t="s">
        <v>131</v>
      </c>
      <c r="C709" t="s">
        <v>25</v>
      </c>
      <c r="D709" t="s">
        <v>496</v>
      </c>
      <c r="E709" t="s">
        <v>293</v>
      </c>
      <c r="F709" t="str">
        <f t="shared" si="16"/>
        <v>マスター上級男子成人マスターズ 男子-80キョルギ</v>
      </c>
      <c r="G709" t="s">
        <v>517</v>
      </c>
    </row>
    <row r="710" spans="1:7" x14ac:dyDescent="0.4">
      <c r="A710" t="s">
        <v>145</v>
      </c>
      <c r="B710" t="s">
        <v>131</v>
      </c>
      <c r="C710" t="s">
        <v>25</v>
      </c>
      <c r="D710" t="s">
        <v>403</v>
      </c>
      <c r="E710" t="s">
        <v>293</v>
      </c>
      <c r="F710" t="str">
        <f t="shared" ref="F709:F729" si="17">A710&amp;B710&amp;C710&amp;D710&amp;E710</f>
        <v>上級男子成人成人 男子-58キョルギ</v>
      </c>
      <c r="G710" s="2" t="s">
        <v>323</v>
      </c>
    </row>
    <row r="711" spans="1:7" x14ac:dyDescent="0.4">
      <c r="A711" t="s">
        <v>145</v>
      </c>
      <c r="B711" t="s">
        <v>131</v>
      </c>
      <c r="C711" t="s">
        <v>25</v>
      </c>
      <c r="D711" t="s">
        <v>404</v>
      </c>
      <c r="E711" t="s">
        <v>293</v>
      </c>
      <c r="F711" t="str">
        <f t="shared" si="17"/>
        <v>上級男子成人成人 男子-68キョルギ</v>
      </c>
      <c r="G711" s="2" t="s">
        <v>324</v>
      </c>
    </row>
    <row r="712" spans="1:7" x14ac:dyDescent="0.4">
      <c r="A712" t="s">
        <v>145</v>
      </c>
      <c r="B712" t="s">
        <v>131</v>
      </c>
      <c r="C712" t="s">
        <v>25</v>
      </c>
      <c r="D712" t="s">
        <v>405</v>
      </c>
      <c r="E712" t="s">
        <v>293</v>
      </c>
      <c r="F712" t="str">
        <f t="shared" si="17"/>
        <v>上級男子成人成人 男子-80キョルギ</v>
      </c>
      <c r="G712" s="2" t="s">
        <v>325</v>
      </c>
    </row>
    <row r="713" spans="1:7" x14ac:dyDescent="0.4">
      <c r="A713" t="s">
        <v>145</v>
      </c>
      <c r="B713" t="s">
        <v>131</v>
      </c>
      <c r="C713" t="s">
        <v>25</v>
      </c>
      <c r="D713" t="s">
        <v>406</v>
      </c>
      <c r="E713" t="s">
        <v>293</v>
      </c>
      <c r="F713" t="str">
        <f t="shared" si="17"/>
        <v>上級男子成人成人 男子+80キョルギ</v>
      </c>
      <c r="G713" s="2" t="s">
        <v>326</v>
      </c>
    </row>
    <row r="714" spans="1:7" x14ac:dyDescent="0.4">
      <c r="A714" t="s">
        <v>145</v>
      </c>
      <c r="B714" t="s">
        <v>133</v>
      </c>
      <c r="C714" t="s">
        <v>25</v>
      </c>
      <c r="D714" t="s">
        <v>407</v>
      </c>
      <c r="E714" t="s">
        <v>293</v>
      </c>
      <c r="F714" t="str">
        <f t="shared" si="17"/>
        <v>上級女子成人成人 女子-49キョルギ</v>
      </c>
      <c r="G714" s="2" t="s">
        <v>327</v>
      </c>
    </row>
    <row r="715" spans="1:7" x14ac:dyDescent="0.4">
      <c r="A715" t="s">
        <v>145</v>
      </c>
      <c r="B715" t="s">
        <v>133</v>
      </c>
      <c r="C715" t="s">
        <v>25</v>
      </c>
      <c r="D715" t="s">
        <v>408</v>
      </c>
      <c r="E715" t="s">
        <v>293</v>
      </c>
      <c r="F715" t="str">
        <f t="shared" si="17"/>
        <v>上級女子成人成人 女子-57キョルギ</v>
      </c>
      <c r="G715" s="2" t="s">
        <v>328</v>
      </c>
    </row>
    <row r="716" spans="1:7" x14ac:dyDescent="0.4">
      <c r="A716" t="s">
        <v>145</v>
      </c>
      <c r="B716" t="s">
        <v>133</v>
      </c>
      <c r="C716" t="s">
        <v>25</v>
      </c>
      <c r="D716" t="s">
        <v>409</v>
      </c>
      <c r="E716" t="s">
        <v>293</v>
      </c>
      <c r="F716" t="str">
        <f t="shared" si="17"/>
        <v>上級女子成人成人 女子-67キョルギ</v>
      </c>
      <c r="G716" s="2" t="s">
        <v>329</v>
      </c>
    </row>
    <row r="717" spans="1:7" x14ac:dyDescent="0.4">
      <c r="A717" t="s">
        <v>145</v>
      </c>
      <c r="B717" t="s">
        <v>133</v>
      </c>
      <c r="C717" t="s">
        <v>25</v>
      </c>
      <c r="D717" t="s">
        <v>410</v>
      </c>
      <c r="E717" t="s">
        <v>293</v>
      </c>
      <c r="F717" t="str">
        <f t="shared" si="17"/>
        <v>上級女子成人成人 女子+67キョルギ</v>
      </c>
      <c r="G717" s="2" t="s">
        <v>330</v>
      </c>
    </row>
    <row r="718" spans="1:7" x14ac:dyDescent="0.4">
      <c r="A718" t="s">
        <v>313</v>
      </c>
      <c r="B718" t="s">
        <v>133</v>
      </c>
      <c r="C718" t="s">
        <v>25</v>
      </c>
      <c r="D718" t="s">
        <v>501</v>
      </c>
      <c r="E718" t="s">
        <v>331</v>
      </c>
      <c r="F718" t="str">
        <f t="shared" si="17"/>
        <v>マスター初級女子成人マスターズ 女子+67キョルギ＆プムセ</v>
      </c>
      <c r="G718" t="s">
        <v>518</v>
      </c>
    </row>
    <row r="719" spans="1:7" x14ac:dyDescent="0.4">
      <c r="A719" t="s">
        <v>313</v>
      </c>
      <c r="B719" t="s">
        <v>133</v>
      </c>
      <c r="C719" t="s">
        <v>25</v>
      </c>
      <c r="D719" t="s">
        <v>498</v>
      </c>
      <c r="E719" t="s">
        <v>331</v>
      </c>
      <c r="F719" t="str">
        <f t="shared" si="17"/>
        <v>マスター初級女子成人マスターズ 女子-49キョルギ＆プムセ</v>
      </c>
      <c r="G719" t="s">
        <v>504</v>
      </c>
    </row>
    <row r="720" spans="1:7" x14ac:dyDescent="0.4">
      <c r="A720" t="s">
        <v>313</v>
      </c>
      <c r="B720" t="s">
        <v>133</v>
      </c>
      <c r="C720" t="s">
        <v>25</v>
      </c>
      <c r="D720" t="s">
        <v>499</v>
      </c>
      <c r="E720" t="s">
        <v>331</v>
      </c>
      <c r="F720" t="str">
        <f t="shared" si="17"/>
        <v>マスター初級女子成人マスターズ 女子-57キョルギ＆プムセ</v>
      </c>
      <c r="G720" t="s">
        <v>506</v>
      </c>
    </row>
    <row r="721" spans="1:7" x14ac:dyDescent="0.4">
      <c r="A721" t="s">
        <v>314</v>
      </c>
      <c r="B721" t="s">
        <v>133</v>
      </c>
      <c r="C721" t="s">
        <v>25</v>
      </c>
      <c r="D721" t="s">
        <v>501</v>
      </c>
      <c r="E721" t="s">
        <v>331</v>
      </c>
      <c r="F721" t="str">
        <f t="shared" si="17"/>
        <v>マスター上級女子成人マスターズ 女子+67キョルギ＆プムセ</v>
      </c>
      <c r="G721" t="s">
        <v>510</v>
      </c>
    </row>
    <row r="722" spans="1:7" x14ac:dyDescent="0.4">
      <c r="A722" t="s">
        <v>314</v>
      </c>
      <c r="B722" t="s">
        <v>133</v>
      </c>
      <c r="C722" t="s">
        <v>25</v>
      </c>
      <c r="D722" t="s">
        <v>498</v>
      </c>
      <c r="E722" t="s">
        <v>331</v>
      </c>
      <c r="F722" t="str">
        <f t="shared" si="17"/>
        <v>マスター上級女子成人マスターズ 女子-49キョルギ＆プムセ</v>
      </c>
      <c r="G722" t="s">
        <v>505</v>
      </c>
    </row>
    <row r="723" spans="1:7" x14ac:dyDescent="0.4">
      <c r="A723" t="s">
        <v>314</v>
      </c>
      <c r="B723" t="s">
        <v>133</v>
      </c>
      <c r="C723" t="s">
        <v>25</v>
      </c>
      <c r="D723" t="s">
        <v>499</v>
      </c>
      <c r="E723" t="s">
        <v>331</v>
      </c>
      <c r="F723" t="str">
        <f t="shared" si="17"/>
        <v>マスター上級女子成人マスターズ 女子-57キョルギ＆プムセ</v>
      </c>
      <c r="G723" t="s">
        <v>507</v>
      </c>
    </row>
    <row r="724" spans="1:7" x14ac:dyDescent="0.4">
      <c r="A724" t="s">
        <v>313</v>
      </c>
      <c r="B724" t="s">
        <v>131</v>
      </c>
      <c r="C724" t="s">
        <v>25</v>
      </c>
      <c r="D724" t="s">
        <v>497</v>
      </c>
      <c r="E724" t="s">
        <v>331</v>
      </c>
      <c r="F724" t="str">
        <f t="shared" si="17"/>
        <v>マスター初級男子成人マスターズ 男子+80キョルギ＆プムセ</v>
      </c>
      <c r="G724" t="s">
        <v>519</v>
      </c>
    </row>
    <row r="725" spans="1:7" x14ac:dyDescent="0.4">
      <c r="A725" t="s">
        <v>313</v>
      </c>
      <c r="B725" t="s">
        <v>131</v>
      </c>
      <c r="C725" t="s">
        <v>25</v>
      </c>
      <c r="D725" t="s">
        <v>495</v>
      </c>
      <c r="E725" t="s">
        <v>331</v>
      </c>
      <c r="F725" t="str">
        <f t="shared" si="17"/>
        <v>マスター初級男子成人マスターズ 男子-68キョルギ＆プムセ</v>
      </c>
      <c r="G725" t="s">
        <v>511</v>
      </c>
    </row>
    <row r="726" spans="1:7" x14ac:dyDescent="0.4">
      <c r="A726" t="s">
        <v>314</v>
      </c>
      <c r="B726" t="s">
        <v>131</v>
      </c>
      <c r="C726" t="s">
        <v>25</v>
      </c>
      <c r="D726" t="s">
        <v>497</v>
      </c>
      <c r="E726" t="s">
        <v>331</v>
      </c>
      <c r="F726" t="str">
        <f t="shared" si="17"/>
        <v>マスター上級男子成人マスターズ 男子+80キョルギ＆プムセ</v>
      </c>
      <c r="G726" t="s">
        <v>519</v>
      </c>
    </row>
    <row r="727" spans="1:7" x14ac:dyDescent="0.4">
      <c r="A727" t="s">
        <v>314</v>
      </c>
      <c r="B727" t="s">
        <v>131</v>
      </c>
      <c r="C727" t="s">
        <v>25</v>
      </c>
      <c r="D727" t="s">
        <v>494</v>
      </c>
      <c r="E727" t="s">
        <v>331</v>
      </c>
      <c r="F727" t="str">
        <f t="shared" si="17"/>
        <v>マスター上級男子成人マスターズ 男子-58キョルギ＆プムセ</v>
      </c>
      <c r="G727" t="s">
        <v>515</v>
      </c>
    </row>
    <row r="728" spans="1:7" x14ac:dyDescent="0.4">
      <c r="A728" t="s">
        <v>314</v>
      </c>
      <c r="B728" t="s">
        <v>131</v>
      </c>
      <c r="C728" t="s">
        <v>25</v>
      </c>
      <c r="D728" t="s">
        <v>495</v>
      </c>
      <c r="E728" t="s">
        <v>331</v>
      </c>
      <c r="F728" t="str">
        <f t="shared" si="17"/>
        <v>マスター上級男子成人マスターズ 男子-68キョルギ＆プムセ</v>
      </c>
      <c r="G728" t="s">
        <v>512</v>
      </c>
    </row>
    <row r="729" spans="1:7" x14ac:dyDescent="0.4">
      <c r="A729" t="s">
        <v>314</v>
      </c>
      <c r="B729" t="s">
        <v>131</v>
      </c>
      <c r="C729" t="s">
        <v>25</v>
      </c>
      <c r="D729" t="s">
        <v>496</v>
      </c>
      <c r="E729" t="s">
        <v>331</v>
      </c>
      <c r="F729" t="str">
        <f t="shared" si="17"/>
        <v>マスター上級男子成人マスターズ 男子-80キョルギ＆プムセ</v>
      </c>
      <c r="G729" t="s">
        <v>517</v>
      </c>
    </row>
    <row r="730" spans="1:7" x14ac:dyDescent="0.4">
      <c r="A730" t="s">
        <v>145</v>
      </c>
      <c r="B730" t="s">
        <v>131</v>
      </c>
      <c r="C730" t="s">
        <v>25</v>
      </c>
      <c r="D730" t="s">
        <v>403</v>
      </c>
      <c r="E730" t="s">
        <v>331</v>
      </c>
      <c r="F730" t="str">
        <f t="shared" ref="F729:F738" si="18">A730&amp;B730&amp;C730&amp;D730&amp;E730</f>
        <v>上級男子成人成人 男子-58キョルギ＆プムセ</v>
      </c>
      <c r="G730" s="2" t="s">
        <v>323</v>
      </c>
    </row>
    <row r="731" spans="1:7" x14ac:dyDescent="0.4">
      <c r="A731" t="s">
        <v>145</v>
      </c>
      <c r="B731" t="s">
        <v>131</v>
      </c>
      <c r="C731" t="s">
        <v>25</v>
      </c>
      <c r="D731" t="s">
        <v>404</v>
      </c>
      <c r="E731" t="s">
        <v>331</v>
      </c>
      <c r="F731" t="str">
        <f t="shared" si="18"/>
        <v>上級男子成人成人 男子-68キョルギ＆プムセ</v>
      </c>
      <c r="G731" s="2" t="s">
        <v>324</v>
      </c>
    </row>
    <row r="732" spans="1:7" x14ac:dyDescent="0.4">
      <c r="A732" t="s">
        <v>145</v>
      </c>
      <c r="B732" t="s">
        <v>131</v>
      </c>
      <c r="C732" t="s">
        <v>25</v>
      </c>
      <c r="D732" t="s">
        <v>405</v>
      </c>
      <c r="E732" t="s">
        <v>331</v>
      </c>
      <c r="F732" t="str">
        <f t="shared" si="18"/>
        <v>上級男子成人成人 男子-80キョルギ＆プムセ</v>
      </c>
      <c r="G732" s="2" t="s">
        <v>325</v>
      </c>
    </row>
    <row r="733" spans="1:7" x14ac:dyDescent="0.4">
      <c r="A733" t="s">
        <v>145</v>
      </c>
      <c r="B733" t="s">
        <v>131</v>
      </c>
      <c r="C733" t="s">
        <v>25</v>
      </c>
      <c r="D733" t="s">
        <v>406</v>
      </c>
      <c r="E733" t="s">
        <v>331</v>
      </c>
      <c r="F733" t="str">
        <f t="shared" si="18"/>
        <v>上級男子成人成人 男子+80キョルギ＆プムセ</v>
      </c>
      <c r="G733" s="2" t="s">
        <v>326</v>
      </c>
    </row>
    <row r="734" spans="1:7" x14ac:dyDescent="0.4">
      <c r="A734" t="s">
        <v>145</v>
      </c>
      <c r="B734" t="s">
        <v>133</v>
      </c>
      <c r="C734" t="s">
        <v>25</v>
      </c>
      <c r="D734" t="s">
        <v>407</v>
      </c>
      <c r="E734" t="s">
        <v>331</v>
      </c>
      <c r="F734" t="str">
        <f t="shared" si="18"/>
        <v>上級女子成人成人 女子-49キョルギ＆プムセ</v>
      </c>
      <c r="G734" s="2" t="s">
        <v>327</v>
      </c>
    </row>
    <row r="735" spans="1:7" x14ac:dyDescent="0.4">
      <c r="A735" t="s">
        <v>145</v>
      </c>
      <c r="B735" t="s">
        <v>133</v>
      </c>
      <c r="C735" t="s">
        <v>25</v>
      </c>
      <c r="D735" t="s">
        <v>408</v>
      </c>
      <c r="E735" t="s">
        <v>331</v>
      </c>
      <c r="F735" t="str">
        <f t="shared" si="18"/>
        <v>上級女子成人成人 女子-57キョルギ＆プムセ</v>
      </c>
      <c r="G735" s="2" t="s">
        <v>328</v>
      </c>
    </row>
    <row r="736" spans="1:7" x14ac:dyDescent="0.4">
      <c r="A736" t="s">
        <v>145</v>
      </c>
      <c r="B736" t="s">
        <v>133</v>
      </c>
      <c r="C736" t="s">
        <v>25</v>
      </c>
      <c r="D736" t="s">
        <v>409</v>
      </c>
      <c r="E736" t="s">
        <v>331</v>
      </c>
      <c r="F736" t="str">
        <f t="shared" si="18"/>
        <v>上級女子成人成人 女子-67キョルギ＆プムセ</v>
      </c>
      <c r="G736" s="2" t="s">
        <v>329</v>
      </c>
    </row>
    <row r="737" spans="1:7" x14ac:dyDescent="0.4">
      <c r="A737" t="s">
        <v>145</v>
      </c>
      <c r="B737" t="s">
        <v>133</v>
      </c>
      <c r="C737" t="s">
        <v>25</v>
      </c>
      <c r="D737" t="s">
        <v>410</v>
      </c>
      <c r="E737" t="s">
        <v>331</v>
      </c>
      <c r="F737" t="str">
        <f t="shared" si="18"/>
        <v>上級女子成人成人 女子+67キョルギ＆プムセ</v>
      </c>
      <c r="G737" s="2" t="s">
        <v>330</v>
      </c>
    </row>
    <row r="738" spans="1:7" x14ac:dyDescent="0.4">
      <c r="A738" t="s">
        <v>520</v>
      </c>
      <c r="B738" t="s">
        <v>133</v>
      </c>
      <c r="C738" t="s">
        <v>25</v>
      </c>
      <c r="D738" t="s">
        <v>500</v>
      </c>
      <c r="E738" t="s">
        <v>503</v>
      </c>
      <c r="F738" t="str">
        <f t="shared" si="18"/>
        <v>マスター上級女子成人マスターズ 女子-67キョルギ</v>
      </c>
      <c r="G738" t="s">
        <v>521</v>
      </c>
    </row>
    <row r="739" spans="1:7" x14ac:dyDescent="0.4">
      <c r="A739" t="s">
        <v>520</v>
      </c>
      <c r="B739" t="s">
        <v>133</v>
      </c>
      <c r="C739" t="s">
        <v>25</v>
      </c>
      <c r="D739" t="s">
        <v>500</v>
      </c>
      <c r="E739" t="s">
        <v>331</v>
      </c>
      <c r="F739" t="str">
        <f t="shared" ref="F739" si="19">A739&amp;B739&amp;C739&amp;D739&amp;E739</f>
        <v>マスター上級女子成人マスターズ 女子-67キョルギ＆プムセ</v>
      </c>
      <c r="G739" t="s">
        <v>521</v>
      </c>
    </row>
    <row r="740" spans="1:7" x14ac:dyDescent="0.4">
      <c r="A740" t="s">
        <v>313</v>
      </c>
      <c r="B740" t="s">
        <v>133</v>
      </c>
      <c r="C740" t="s">
        <v>25</v>
      </c>
      <c r="D740" t="s">
        <v>500</v>
      </c>
      <c r="E740" t="s">
        <v>331</v>
      </c>
      <c r="F740" t="str">
        <f t="shared" ref="F740:F741" si="20">A740&amp;B740&amp;C740&amp;D740&amp;E740</f>
        <v>マスター初級女子成人マスターズ 女子-67キョルギ＆プムセ</v>
      </c>
      <c r="G740" t="s">
        <v>508</v>
      </c>
    </row>
    <row r="741" spans="1:7" x14ac:dyDescent="0.4">
      <c r="A741" t="s">
        <v>523</v>
      </c>
      <c r="B741" t="s">
        <v>133</v>
      </c>
      <c r="C741" t="s">
        <v>25</v>
      </c>
      <c r="D741" t="s">
        <v>522</v>
      </c>
      <c r="E741" t="s">
        <v>293</v>
      </c>
      <c r="F741" t="str">
        <f t="shared" si="20"/>
        <v>マスター初級女子成人マスターズ 女子+67キョルギ</v>
      </c>
      <c r="G741" t="s">
        <v>524</v>
      </c>
    </row>
    <row r="742" spans="1:7" x14ac:dyDescent="0.4">
      <c r="A742" t="s">
        <v>502</v>
      </c>
      <c r="B742" t="s">
        <v>133</v>
      </c>
      <c r="C742" t="s">
        <v>25</v>
      </c>
      <c r="D742" t="s">
        <v>522</v>
      </c>
      <c r="E742" t="s">
        <v>294</v>
      </c>
      <c r="F742" t="s">
        <v>525</v>
      </c>
      <c r="G742" t="s">
        <v>509</v>
      </c>
    </row>
    <row r="743" spans="1:7" x14ac:dyDescent="0.4">
      <c r="A743" t="s">
        <v>523</v>
      </c>
      <c r="B743" t="s">
        <v>133</v>
      </c>
      <c r="C743" t="s">
        <v>25</v>
      </c>
      <c r="D743" t="s">
        <v>522</v>
      </c>
      <c r="E743" t="s">
        <v>294</v>
      </c>
      <c r="F743" t="s">
        <v>526</v>
      </c>
      <c r="G743" t="s">
        <v>524</v>
      </c>
    </row>
    <row r="744" spans="1:7" x14ac:dyDescent="0.4">
      <c r="A744" t="s">
        <v>523</v>
      </c>
      <c r="B744" t="s">
        <v>131</v>
      </c>
      <c r="C744" t="s">
        <v>25</v>
      </c>
      <c r="D744" t="s">
        <v>496</v>
      </c>
      <c r="E744" t="s">
        <v>331</v>
      </c>
      <c r="F744" t="str">
        <f t="shared" ref="F744:F746" si="21">A744&amp;B744&amp;C744&amp;D744&amp;E744</f>
        <v>マスター初級男子成人マスターズ 男子-80キョルギ＆プムセ</v>
      </c>
      <c r="G744" t="s">
        <v>527</v>
      </c>
    </row>
    <row r="745" spans="1:7" x14ac:dyDescent="0.4">
      <c r="A745" t="s">
        <v>502</v>
      </c>
      <c r="B745" t="s">
        <v>131</v>
      </c>
      <c r="C745" t="s">
        <v>25</v>
      </c>
      <c r="D745" t="s">
        <v>494</v>
      </c>
      <c r="E745" t="s">
        <v>294</v>
      </c>
      <c r="F745" t="str">
        <f t="shared" si="21"/>
        <v>マスター上級男子成人マスターズ 男子-58キョルギ＆プムセ</v>
      </c>
      <c r="G745" t="s">
        <v>514</v>
      </c>
    </row>
    <row r="746" spans="1:7" x14ac:dyDescent="0.4">
      <c r="A746" t="s">
        <v>528</v>
      </c>
      <c r="B746" t="s">
        <v>131</v>
      </c>
      <c r="C746" t="s">
        <v>25</v>
      </c>
      <c r="D746" t="s">
        <v>494</v>
      </c>
      <c r="E746" t="s">
        <v>294</v>
      </c>
      <c r="F746" t="str">
        <f t="shared" si="21"/>
        <v>マスター初級男子成人マスターズ 男子-58キョルギ＆プムセ</v>
      </c>
      <c r="G746" t="s">
        <v>529</v>
      </c>
    </row>
    <row r="747" spans="1:7" x14ac:dyDescent="0.4">
      <c r="A747" t="s">
        <v>313</v>
      </c>
      <c r="B747" t="s">
        <v>131</v>
      </c>
      <c r="C747" t="s">
        <v>25</v>
      </c>
      <c r="D747" t="s">
        <v>497</v>
      </c>
      <c r="E747" t="s">
        <v>531</v>
      </c>
      <c r="F747" t="s">
        <v>530</v>
      </c>
      <c r="G747" t="s">
        <v>519</v>
      </c>
    </row>
    <row r="748" spans="1:7" x14ac:dyDescent="0.4">
      <c r="A748" t="s">
        <v>523</v>
      </c>
      <c r="B748" t="s">
        <v>131</v>
      </c>
      <c r="C748" t="s">
        <v>25</v>
      </c>
      <c r="D748" t="s">
        <v>496</v>
      </c>
      <c r="E748" t="s">
        <v>531</v>
      </c>
      <c r="F748" t="s">
        <v>532</v>
      </c>
      <c r="G748" t="s">
        <v>527</v>
      </c>
    </row>
  </sheetData>
  <autoFilter ref="A1:G748" xr:uid="{09992633-3430-4C78-A829-3A7E20FAA1A5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33</vt:i4>
      </vt:variant>
    </vt:vector>
  </HeadingPairs>
  <TitlesOfParts>
    <vt:vector size="39" baseType="lpstr">
      <vt:lpstr>申し込み</vt:lpstr>
      <vt:lpstr>トーナメント・参加者修正</vt:lpstr>
      <vt:lpstr>トーナメント</vt:lpstr>
      <vt:lpstr>出場者人数</vt:lpstr>
      <vt:lpstr>体重区分と階級区分</vt:lpstr>
      <vt:lpstr>出場区分</vt:lpstr>
      <vt:lpstr>出場区分!シニア</vt:lpstr>
      <vt:lpstr>ビギナー</vt:lpstr>
      <vt:lpstr>出場区分!マスター</vt:lpstr>
      <vt:lpstr>マスター</vt:lpstr>
      <vt:lpstr>出場区分!学年</vt:lpstr>
      <vt:lpstr>学年</vt:lpstr>
      <vt:lpstr>出場区分!高１</vt:lpstr>
      <vt:lpstr>高１</vt:lpstr>
      <vt:lpstr>出場区分!高２</vt:lpstr>
      <vt:lpstr>高２</vt:lpstr>
      <vt:lpstr>出場区分!高３</vt:lpstr>
      <vt:lpstr>高３</vt:lpstr>
      <vt:lpstr>出場区分!小１</vt:lpstr>
      <vt:lpstr>小１</vt:lpstr>
      <vt:lpstr>出場区分!小２</vt:lpstr>
      <vt:lpstr>小２</vt:lpstr>
      <vt:lpstr>出場区分!小３</vt:lpstr>
      <vt:lpstr>小３</vt:lpstr>
      <vt:lpstr>出場区分!小４</vt:lpstr>
      <vt:lpstr>小４</vt:lpstr>
      <vt:lpstr>出場区分!小５</vt:lpstr>
      <vt:lpstr>小５</vt:lpstr>
      <vt:lpstr>出場区分!小６</vt:lpstr>
      <vt:lpstr>小６</vt:lpstr>
      <vt:lpstr>成人</vt:lpstr>
      <vt:lpstr>出場区分!中１</vt:lpstr>
      <vt:lpstr>中１</vt:lpstr>
      <vt:lpstr>出場区分!中２</vt:lpstr>
      <vt:lpstr>中２</vt:lpstr>
      <vt:lpstr>出場区分!中３</vt:lpstr>
      <vt:lpstr>中３</vt:lpstr>
      <vt:lpstr>出場区分!幼児</vt:lpstr>
      <vt:lpstr>幼児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(SBD_知財部)西田麻美</dc:creator>
  <cp:keywords/>
  <dc:description/>
  <cp:lastModifiedBy>西田利英</cp:lastModifiedBy>
  <cp:revision/>
  <dcterms:created xsi:type="dcterms:W3CDTF">2024-12-02T06:13:04Z</dcterms:created>
  <dcterms:modified xsi:type="dcterms:W3CDTF">2025-09-03T16:28:11Z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591c11-d1d1-4308-8bc2-d416a08e58f2_Enabled">
    <vt:lpwstr>true</vt:lpwstr>
  </property>
  <property fmtid="{D5CDD505-2E9C-101B-9397-08002B2CF9AE}" pid="3" name="MSIP_Label_4d591c11-d1d1-4308-8bc2-d416a08e58f2_SetDate">
    <vt:lpwstr>2024-12-02T08:25:04Z</vt:lpwstr>
  </property>
  <property fmtid="{D5CDD505-2E9C-101B-9397-08002B2CF9AE}" pid="4" name="MSIP_Label_4d591c11-d1d1-4308-8bc2-d416a08e58f2_Method">
    <vt:lpwstr>Standard</vt:lpwstr>
  </property>
  <property fmtid="{D5CDD505-2E9C-101B-9397-08002B2CF9AE}" pid="5" name="MSIP_Label_4d591c11-d1d1-4308-8bc2-d416a08e58f2_Name">
    <vt:lpwstr>Internal</vt:lpwstr>
  </property>
  <property fmtid="{D5CDD505-2E9C-101B-9397-08002B2CF9AE}" pid="6" name="MSIP_Label_4d591c11-d1d1-4308-8bc2-d416a08e58f2_SiteId">
    <vt:lpwstr>18872657-15e1-4db7-a75c-77b60bc5441f</vt:lpwstr>
  </property>
  <property fmtid="{D5CDD505-2E9C-101B-9397-08002B2CF9AE}" pid="7" name="MSIP_Label_4d591c11-d1d1-4308-8bc2-d416a08e58f2_ActionId">
    <vt:lpwstr>bf098a3e-f81e-4075-8dd6-9b128cd1b797</vt:lpwstr>
  </property>
  <property fmtid="{D5CDD505-2E9C-101B-9397-08002B2CF9AE}" pid="8" name="MSIP_Label_4d591c11-d1d1-4308-8bc2-d416a08e58f2_ContentBits">
    <vt:lpwstr>0</vt:lpwstr>
  </property>
</Properties>
</file>